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2120" windowHeight="9120" activeTab="0"/>
  </bookViews>
  <sheets>
    <sheet name="прилож4" sheetId="1" r:id="rId1"/>
    <sheet name="прилож5 " sheetId="2" r:id="rId2"/>
  </sheets>
  <definedNames>
    <definedName name="_xlnm.Print_Titles" localSheetId="0">'прилож4'!$8:$9</definedName>
    <definedName name="_xlnm.Print_Area" localSheetId="0">'прилож4'!$A$1:$I$226</definedName>
    <definedName name="_xlnm.Print_Area" localSheetId="1">'прилож5 '!$A$1:$J$284</definedName>
  </definedNames>
  <calcPr fullCalcOnLoad="1"/>
</workbook>
</file>

<file path=xl/sharedStrings.xml><?xml version="1.0" encoding="utf-8"?>
<sst xmlns="http://schemas.openxmlformats.org/spreadsheetml/2006/main" count="1965" uniqueCount="458">
  <si>
    <t>0800</t>
  </si>
  <si>
    <t>0801</t>
  </si>
  <si>
    <t>0104</t>
  </si>
  <si>
    <t>Социальная политика</t>
  </si>
  <si>
    <t>1000</t>
  </si>
  <si>
    <t>1001</t>
  </si>
  <si>
    <t>Всего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</si>
  <si>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</si>
  <si>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</si>
  <si>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</si>
  <si>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</si>
  <si>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</si>
  <si>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</si>
  <si>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</si>
  <si>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</si>
  <si>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</si>
  <si>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</si>
  <si>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0100</t>
  </si>
  <si>
    <t>0102</t>
  </si>
  <si>
    <t>Резервные фонды</t>
  </si>
  <si>
    <t>Жилищно-коммунальное хозяйство</t>
  </si>
  <si>
    <t>0500</t>
  </si>
  <si>
    <t>0503</t>
  </si>
  <si>
    <t>Целевая статья</t>
  </si>
  <si>
    <t>Ведомственная структура расходов бюджета поселка Балахта</t>
  </si>
  <si>
    <t>6</t>
  </si>
  <si>
    <t>0111</t>
  </si>
  <si>
    <t>0113</t>
  </si>
  <si>
    <t>0310</t>
  </si>
  <si>
    <t>0409</t>
  </si>
  <si>
    <t>Вид расхо-дов</t>
  </si>
  <si>
    <t>Код ведомства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</si>
  <si>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</si>
  <si>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</si>
  <si>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9</t>
  </si>
  <si>
    <t>10</t>
  </si>
  <si>
    <t>Условно-утвержденные расходы</t>
  </si>
  <si>
    <t>Администрация поселка Балахта</t>
  </si>
  <si>
    <t>240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</si>
  <si>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</si>
  <si>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</si>
  <si>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</si>
  <si>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11</t>
  </si>
  <si>
    <t>12</t>
  </si>
  <si>
    <t>13</t>
  </si>
  <si>
    <t>14</t>
  </si>
  <si>
    <t>200</t>
  </si>
  <si>
    <t>Иные закупки товаров, работ и услуг для обеспечения государственных (муниципальных) нужд</t>
  </si>
  <si>
    <t>32</t>
  </si>
  <si>
    <t>33</t>
  </si>
  <si>
    <t>34</t>
  </si>
  <si>
    <t>35</t>
  </si>
  <si>
    <t>37</t>
  </si>
  <si>
    <t>38</t>
  </si>
  <si>
    <t>Национальная безопасность и правоохранительная деятельность</t>
  </si>
  <si>
    <t>0300</t>
  </si>
  <si>
    <t>39</t>
  </si>
  <si>
    <t>40</t>
  </si>
  <si>
    <t>41</t>
  </si>
  <si>
    <t>51</t>
  </si>
  <si>
    <t>52</t>
  </si>
  <si>
    <t>53</t>
  </si>
  <si>
    <t>54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</si>
  <si>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</si>
  <si>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</si>
  <si>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</si>
  <si>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</si>
  <si>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</si>
  <si>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</si>
  <si>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</si>
  <si>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</si>
  <si>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</si>
  <si>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</si>
  <si>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Культура, кинематография</t>
  </si>
  <si>
    <t>68</t>
  </si>
  <si>
    <t>69</t>
  </si>
  <si>
    <t>70</t>
  </si>
  <si>
    <t>300</t>
  </si>
  <si>
    <t>310</t>
  </si>
  <si>
    <t>76</t>
  </si>
  <si>
    <t>77</t>
  </si>
  <si>
    <t>79</t>
  </si>
  <si>
    <t>500</t>
  </si>
  <si>
    <t>№ строк</t>
  </si>
  <si>
    <t>Наименование главных распорядителей и наименование показателей бюджетной классификации</t>
  </si>
  <si>
    <t>Вид расходов</t>
  </si>
  <si>
    <t>Раздел, подраздел</t>
  </si>
  <si>
    <t>Публичные нормативные социальные выплаты гражданам</t>
  </si>
  <si>
    <t>Социальное обеспечение и иные выплаты населению</t>
  </si>
  <si>
    <t>800</t>
  </si>
  <si>
    <t>78</t>
  </si>
  <si>
    <t>99</t>
  </si>
  <si>
    <t>Благоустройство</t>
  </si>
  <si>
    <t>Иные бюджетные ассигнования</t>
  </si>
  <si>
    <t>Дорожное хозяйство (дорожные фонды)</t>
  </si>
  <si>
    <t xml:space="preserve">Иные закупки товаров, работ и услуг для обеспечения государственных (муниципальных) нужд </t>
  </si>
  <si>
    <t>Пенсионное обеспечение</t>
  </si>
  <si>
    <t>Культура</t>
  </si>
  <si>
    <t>Предоставление субсидий  бюджетным, автономным учреждениям и иным некоммерческим организациям</t>
  </si>
  <si>
    <t>Другие общегосударственные вопросы</t>
  </si>
  <si>
    <t>110</t>
  </si>
  <si>
    <t>103</t>
  </si>
  <si>
    <t>104</t>
  </si>
  <si>
    <t>105</t>
  </si>
  <si>
    <t>106</t>
  </si>
  <si>
    <t>107</t>
  </si>
  <si>
    <t>108</t>
  </si>
  <si>
    <t>109</t>
  </si>
  <si>
    <t>114</t>
  </si>
  <si>
    <t>850</t>
  </si>
  <si>
    <t>Уплата налогов, сборов и иных платежей</t>
  </si>
  <si>
    <t>18</t>
  </si>
  <si>
    <t>30</t>
  </si>
  <si>
    <t>31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</si>
  <si>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</si>
  <si>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0501</t>
  </si>
  <si>
    <t>Жилищное хозяйство</t>
  </si>
  <si>
    <t>7</t>
  </si>
  <si>
    <t>8</t>
  </si>
  <si>
    <t>48</t>
  </si>
  <si>
    <t>49</t>
  </si>
  <si>
    <t>50</t>
  </si>
  <si>
    <t>55</t>
  </si>
  <si>
    <t>56</t>
  </si>
  <si>
    <t>57</t>
  </si>
  <si>
    <t>75</t>
  </si>
  <si>
    <t>8200000000</t>
  </si>
  <si>
    <t>8220000410</t>
  </si>
  <si>
    <t>8220000420</t>
  </si>
  <si>
    <t xml:space="preserve">010000000 </t>
  </si>
  <si>
    <t>0140000000</t>
  </si>
  <si>
    <t>8220000000</t>
  </si>
  <si>
    <t>8220001180</t>
  </si>
  <si>
    <t>0100000000</t>
  </si>
  <si>
    <t>0110000000</t>
  </si>
  <si>
    <t>0110009120</t>
  </si>
  <si>
    <t>0110009140</t>
  </si>
  <si>
    <t>0110009150</t>
  </si>
  <si>
    <t>0130000000</t>
  </si>
  <si>
    <t>0130009160</t>
  </si>
  <si>
    <t>0130009170</t>
  </si>
  <si>
    <t>0120009120</t>
  </si>
  <si>
    <t>0140009150</t>
  </si>
  <si>
    <t>0110009110</t>
  </si>
  <si>
    <t>0110009130</t>
  </si>
  <si>
    <t>0140009130</t>
  </si>
  <si>
    <t>0110009160</t>
  </si>
  <si>
    <t>8220075140</t>
  </si>
  <si>
    <t>Расходы на выплату персоналу государственных (муниципальных) органов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</si>
  <si>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</si>
  <si>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Межбюджетные трансферты
</t>
  </si>
  <si>
    <t>Функционирование финансового органа администрации поселка Балахта</t>
  </si>
  <si>
    <t>Резервные фонды в рамках непрограммных расходов отдельных органов местного самоуправления</t>
  </si>
  <si>
    <t>27</t>
  </si>
  <si>
    <t>71</t>
  </si>
  <si>
    <t>72</t>
  </si>
  <si>
    <t>73</t>
  </si>
  <si>
    <t>74</t>
  </si>
  <si>
    <t>870</t>
  </si>
  <si>
    <t>Резервные средства</t>
  </si>
  <si>
    <t>(рублей)</t>
  </si>
  <si>
    <t>25</t>
  </si>
  <si>
    <t>26</t>
  </si>
  <si>
    <t>Функционирование администрации поселка Балахта</t>
  </si>
  <si>
    <t>Расходы на выплаты персоналу казенных учреждений</t>
  </si>
  <si>
    <t>0408</t>
  </si>
  <si>
    <t>0120009110</t>
  </si>
  <si>
    <t>810</t>
  </si>
  <si>
    <t>101</t>
  </si>
  <si>
    <t>102</t>
  </si>
  <si>
    <t>115</t>
  </si>
  <si>
    <t>Транспорт</t>
  </si>
  <si>
    <t>19</t>
  </si>
  <si>
    <t>20</t>
  </si>
  <si>
    <t>21</t>
  </si>
  <si>
    <t>22</t>
  </si>
  <si>
    <t>23</t>
  </si>
  <si>
    <t>24</t>
  </si>
  <si>
    <t>36</t>
  </si>
  <si>
    <t>119</t>
  </si>
  <si>
    <t>540</t>
  </si>
  <si>
    <t>Иные межбюджетные  трансферты</t>
  </si>
  <si>
    <t>151</t>
  </si>
  <si>
    <t>0140009170</t>
  </si>
  <si>
    <t>47</t>
  </si>
  <si>
    <t>121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</si>
  <si>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</si>
  <si>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</si>
  <si>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</si>
  <si>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</si>
  <si>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</si>
  <si>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</si>
  <si>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</si>
  <si>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</si>
  <si>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</si>
  <si>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</si>
  <si>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</si>
  <si>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Закупка товаров, работ и услуг для обеспечения государственных (муниципальных) нужд</t>
  </si>
  <si>
    <t xml:space="preserve">Муниципальная программа «Устойчивое развитие  и жизнеобеспечение территории поселка  Балахта »                                  </t>
  </si>
  <si>
    <t>Подпрограмма "Благоустройство территории  поселка  Балахта"</t>
  </si>
  <si>
    <t>Закупка товаров, работ и услуг для обеспечения  государственных (муниципальных) нужд</t>
  </si>
  <si>
    <t>Закупка товаров, работ и услуг для  обеспечения государственных (муниципальных) нужд</t>
  </si>
  <si>
    <t>Муниципальная программа «Устойчивое развитие  и жизнеобеспечение территории  поселка Балахта »</t>
  </si>
  <si>
    <t>0120000000</t>
  </si>
  <si>
    <t>0140009140</t>
  </si>
  <si>
    <t>15</t>
  </si>
  <si>
    <t>16</t>
  </si>
  <si>
    <t>17</t>
  </si>
  <si>
    <t>28</t>
  </si>
  <si>
    <t>29</t>
  </si>
  <si>
    <t>42</t>
  </si>
  <si>
    <t>43</t>
  </si>
  <si>
    <t>44</t>
  </si>
  <si>
    <t>45</t>
  </si>
  <si>
    <t>46</t>
  </si>
  <si>
    <t>Расчеты по перечислениям другим бюджетам бюджетной системы РФ</t>
  </si>
  <si>
    <t>Другие вопросы в области культуры</t>
  </si>
  <si>
    <t>0804</t>
  </si>
  <si>
    <t>135</t>
  </si>
  <si>
    <t>136</t>
  </si>
  <si>
    <t>137</t>
  </si>
  <si>
    <t>138</t>
  </si>
  <si>
    <t>139</t>
  </si>
  <si>
    <t>140</t>
  </si>
  <si>
    <t>141</t>
  </si>
  <si>
    <t>142</t>
  </si>
  <si>
    <t xml:space="preserve">Иные межбюджетные трансферты
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</si>
  <si>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</si>
  <si>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</si>
  <si>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</si>
  <si>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</si>
  <si>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</si>
  <si>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</si>
  <si>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</si>
  <si>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</si>
  <si>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</si>
  <si>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</si>
  <si>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Прочие мероприятия по благоустройству и санитарно-экологической обстановке в рамках  подпрограммы "Благоустройство территории  поселка Балахта" муниципальной программы «Устойчивое развитие  и жизнеобеспечение территории   поселка Балахта»</t>
  </si>
  <si>
    <t>143</t>
  </si>
  <si>
    <t>144</t>
  </si>
  <si>
    <t>145</t>
  </si>
  <si>
    <t>146</t>
  </si>
  <si>
    <t>147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</si>
  <si>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</si>
  <si>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</si>
  <si>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</si>
  <si>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</si>
  <si>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</si>
  <si>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</si>
  <si>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</si>
  <si>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</si>
  <si>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</si>
  <si>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</si>
  <si>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Муниципальная программа «Устойчивое развитие  и жизнеобеспечение территории поселка Балахта»</t>
  </si>
  <si>
    <t>111</t>
  </si>
  <si>
    <t>112</t>
  </si>
  <si>
    <t>113</t>
  </si>
  <si>
    <t>116</t>
  </si>
  <si>
    <t>117</t>
  </si>
  <si>
    <t>118</t>
  </si>
  <si>
    <t>122</t>
  </si>
  <si>
    <t>123</t>
  </si>
  <si>
    <t>Подпрограмма «Прочие мероприятия поселка Балахта»</t>
  </si>
  <si>
    <t>Подпрограмма "Обеспечение безопасности жителей территории  поселка Балахта"</t>
  </si>
  <si>
    <t>Обеспечение защиты населения и территории от ЧС природного и техногенного характера в рамках  подпрограммы "Обеспечение безопасности жителей территории поселка Балахта" муниципальной программы «Устойчивое развитие  и жизнеобеспечение территории поселка Балахта»</t>
  </si>
  <si>
    <t>Муниципальная программа «Устойчивое развитие  и жизнеобеспечение территории  поселка  Балахта»</t>
  </si>
  <si>
    <t xml:space="preserve"> Подпрограмма «Прочие мероприятия поселка Балахта»</t>
  </si>
  <si>
    <t xml:space="preserve">Прочие мероприятия (взносы на капитальный ремонт муниципального жилья) в рамках подпрограммы "Прочие мероприятия поселка Балахта" муниципальной программы «Устойчивое развитие и жизнеобеспечение территории поселка Балахта» </t>
  </si>
  <si>
    <t>Подпрограмма  "Благоустройство территории поселка Балахта"</t>
  </si>
  <si>
    <t>Подпрограмма «Прочие мероприятия  поселка Балахта»</t>
  </si>
  <si>
    <t>Муниципальная программа «Устойчивое развитие и жизнеобеспечение территории поселка Балахта»</t>
  </si>
  <si>
    <t xml:space="preserve">Обеспечение содержания и ремонта уличного освещения  в рамках подпрограммы "Благоустройство территории поселка Балахта муниципальной программы «Устойчивое развитие  и жизнеобеспечение территории поселка Балахта» </t>
  </si>
  <si>
    <t xml:space="preserve">Обеспечение работ по содержанию сетей водоснабжения, водоотведения  в рамках подпрограммы "Благоустройство территории поселка Балахта" муниципальной программы «Устойчивое развитие и жизнеобеспечение территории  поселка Балахта» </t>
  </si>
  <si>
    <t>Прочие мероприятия по благоустройству и санитарно-экологической обстановке  в рамках подпрограммы "Благоустройство территории поселка Балахта" муниципальной программы «Устойчивое развитие  и жизнеобеспечение территории   поселка Балахта»</t>
  </si>
  <si>
    <t>Непрограммные расходы органов местного самоуправления</t>
  </si>
  <si>
    <t>Глава местной администрации (исполнительно-распорядительного образования) в рамках непрограммных расходов органов местного самоуправления</t>
  </si>
  <si>
    <t xml:space="preserve">Обеспечение работ по содержанию сетей водоснабжения, водоотведения  в рамках подпрограммы  "Благоустройство территории  поселка Балахта" муниципальной программы «Устойчивое развитие  и жизнеобеспечение территории  поселка Балахта» </t>
  </si>
  <si>
    <t xml:space="preserve">Подпрограмма "Содержание и ремонт дорог, обеспечение автобусного сообщения на территории  поселка Балахта" </t>
  </si>
  <si>
    <t xml:space="preserve">Содержание автомобильных дорог  (отсыпка и ремонт дорожного полотна, грейдерование улиц, расчистка улиц от снега, выкашивание травы на обочинах) в рамках подпрограммы "Содержание и ремонт дорог, обеспечение автобусного сообщения на территории  поселка Балахта" муниципальной программы «Устойчивое развитие  и жизнеобеспечение территории  поселка Балахта» </t>
  </si>
  <si>
    <t xml:space="preserve">Обеспечение содержания и ремонта уличного освещения  в рамках подпрограммы  "Благоустройство территории  поселка  Балахта" муниципальной программы «Устойчивое развитие и жизнеобеспечение территории поселка Балахта» </t>
  </si>
  <si>
    <t xml:space="preserve">Содержание мест захоронения в рамках подпрограммы  "Благоустройство территории поселка  Балахта" муниципальной программы «Устойчивое развитие и жизнеобеспечение территории  поселка  Балахта» </t>
  </si>
  <si>
    <t xml:space="preserve">Содержание мест захоронения в рамках подпрограммы "Благоустройство территории поселка  Балахта" муниципальной программы «Устойчивое развитие и жизнеобеспечение территории  поселка Балахта» </t>
  </si>
  <si>
    <t xml:space="preserve">Муниципальная программа «Устойчивое развитие  и жизнеобеспечение территории поселка Балахта»                                  </t>
  </si>
  <si>
    <t>0120001070</t>
  </si>
  <si>
    <t>Организация регулярных перевозок пассажиров и багажа автотранспортом по пригородным и городским маршрутам по регулируемым тарифам в рамках подпрограммы "Содержание и ремонт дорог, обеспечение автобусного сообщения на территории поселка Балахта муниципальной программы "Устойчивое развитие и жизнеобеспечение территории поселка Балахта"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</si>
  <si>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</si>
  <si>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</si>
  <si>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</si>
  <si>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</si>
  <si>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</si>
  <si>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</si>
  <si>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</si>
  <si>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</si>
  <si>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</si>
  <si>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01200S5090</t>
  </si>
  <si>
    <t>2022 год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</si>
  <si>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</si>
  <si>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Прочие мероприятия (оценка муниципального имущества) в рамках подпрограммы «Прочие мероприятия поселка Балахта» муниципальной программы "Устойчивое развитие и жизнеобеспечение территории поселка Балахта"</t>
  </si>
  <si>
    <t xml:space="preserve">Прочее по благоустройству (обеспечение работ по сбору ТБО, уборка несанкционированных свалок, откачка сточных вод и т.д.) в рамках подпрограммы  "Благоустройство территории  поселка Балахта" муниципальной программы «Устойчивое развитие  и жизнеобеспечение территории  поселка Балахта» </t>
  </si>
  <si>
    <t>Обеспечение пожарной безопасности населения и территории поселка Балахта в рамках подпрограммы "Обеспечение безопасности жителей территории поселка Балахта" муниципальной программы «Устойчивое развитие и жизнеобеспечение территории поселка Балахта»</t>
  </si>
  <si>
    <t xml:space="preserve">Отдельные мероприятия в области автомобильного транспорта (расходы на возмещение выпадающих доходов за счет разницы между предельными тарифами на перевозку пассажиров и расчетными тарифами) в рамках подпрограммы "Содержание и ремонт дорог, обеспечение автобусного сообщения на территории поселка Балахта" муниципальной программы «Устойчивое развитие  и жизнеобеспечение территории поселка Балахта» 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</si>
  <si>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услуг.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</si>
  <si>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 работ услуг</t>
  </si>
  <si>
    <t>012R310601</t>
  </si>
  <si>
    <t>2023 год</t>
  </si>
  <si>
    <t>Муниципальная программа «Устойчивое развитие  и жизнеобеспечение территории поселка  Балахта»</t>
  </si>
  <si>
    <t>Прочие мероприятия по благоустройству (расходы на оплату труда работникам, принятым по срочному трудовому договору) в рамках подпрограммы "Благоустройство территории  поселка Балахта" муниципальной программы «Устойчивое развитие  и жизнеобеспечение территории  поселка Балахта»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</si>
  <si>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"Содержание и ремонт дорог, обеспечение автобусного сообщения на территории  поселка Балахта" муниципальной программы «Устойчивое развитие  и жизнеобеспечение территории  поселка Балахта»</t>
  </si>
  <si>
    <t>Доплаты к пенсии муниципальным служащим в рамках подпрограммы «Прочие мероприятия поселка Балахта» муниципальной программы «Устойчивое развитие  и жизнеобеспечение территории  поселка Балахта»</t>
  </si>
  <si>
    <t>Членские взносы в Совет муниципального образования в рамках подпрограммы "Прочие мероприятия поселка Балахта" муниципальной программы «Устойчивое развитие  и жизнеобеспечение территории поселка Балахта»</t>
  </si>
  <si>
    <t>Членские взносы в Совет муниципального образования в рамках подпрограммы "Прочие мероприятия поселка Балахта" муниципальной программы «Устойчивое развитие и жизнеобеспечение территории поселка Балахта»</t>
  </si>
  <si>
    <t>Защита населения и территории от чрезвычайных ситуаций природного и техногенного характера, пожарная безопасность</t>
  </si>
  <si>
    <t>8220009110</t>
  </si>
  <si>
    <t>8220009120</t>
  </si>
  <si>
    <t>Предоставление межбюджетных трансфертов из бюджета поселения бюджету муниципального района на исполнение переданных полномочий по муниципальному финансовому контролю в рамках непрограммных расходов органов местного самоуправления</t>
  </si>
  <si>
    <t>Предоставление межбюджетных трансфертов из бюджета поселения бюджету муниципального района на исполнение части полномочий по организации теплоснабжения, водоснабжения населения, водоотведения в рамках непрограммных расходов органов местного самоуправления</t>
  </si>
  <si>
    <t>8220009190</t>
  </si>
  <si>
    <t>Предоставление межбюджетных трансфертов из бюджета поселения бюджету муниципального района на исполнение переданных полномочий по утверждению краткосрочных планов проведения капитального ремонта многоквартирных домов в рамках в рамках непрограммных расходов органов местного самоуправления</t>
  </si>
  <si>
    <t>8220009180</t>
  </si>
  <si>
    <t>Предоставление межбюджетных трансфертов из бюджета поселения бюджету муниципального района на исполнение переданных полномочий по муниципальному жилищному контролю в рамках непрограммных расходов органов местного самоуправления</t>
  </si>
  <si>
    <t>8220008120</t>
  </si>
  <si>
    <t>Межбюджетные трансферты, предоставляемые из бюджета поселения бюджету муниципального района по созданию условий для организации досуга и обеспечения жителей поселения услугами организаций культуры в рамках непрограммных расходов органов местного самоуправления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</si>
  <si>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непрограммных расходов органов местного самоуправления</t>
  </si>
  <si>
    <t>Предоставление межбюджетных трансфертов бюджету муниципального района  из бюджета поселения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в рамках непрограммных расходов органов местного самоуправления</t>
  </si>
  <si>
    <t>Предоставление межбюджетных трансфертов бюджету муниципального района  из бюджета поселения по созданию условий для организации досуга и обеспечения жителей поселения услугами организаций культуры в рамках непрограммных расходов органов местного самоуправления</t>
  </si>
  <si>
    <t>8220008130</t>
  </si>
  <si>
    <t>8220008140</t>
  </si>
  <si>
    <t>014F367483</t>
  </si>
  <si>
    <t>014F367484</t>
  </si>
  <si>
    <t>на 2022 год и плановый период 2023 - 2024 годов</t>
  </si>
  <si>
    <t>Распределение бюджетных ассигнований по целевым статьям (муниципальным программам бюджета поселка Балахта и непрограммным направлениям деятельности), группам и подгруппам видов расходов, разделам, подразделам классификации расходов местного бюджета на 2022 год и плановый период 2023-2024 годов</t>
  </si>
  <si>
    <t>2024 год</t>
  </si>
  <si>
    <t>8220008110</t>
  </si>
  <si>
    <t>Приложение № 5</t>
  </si>
  <si>
    <t>Приложение № 4</t>
  </si>
  <si>
    <t xml:space="preserve"> 2024 год</t>
  </si>
  <si>
    <t xml:space="preserve">к решению  Балахтинского  поселкового  Совета депутатов                                          от 23.12.2021 № 07-45р                                                                                            "О бюджете поселка Балахта на 2022 год и плановый период 2023-2024 годов"         </t>
  </si>
  <si>
    <t xml:space="preserve">к решению  Балахтинского  поселкового  Совета депутатов от 23.12.2021 № 07-45р                                                                                 "О бюджете поселка Балахта на 2022 год и плановый период 2023-2024 годов"         </t>
  </si>
  <si>
    <t>Расходы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дорог, обеспечение автобусного сообщения на территории поселка Балахта" муниципальной программы «Устойчивое развитие и жизнеобеспечение территории поселка Балахта»</t>
  </si>
  <si>
    <t>Расходы на обеспечение первичных мер пожарной безопасности в рамках подпрограммы "Обеспечение безопасности жителей территории муниципального образования поселок Балахта" муниципальной программы «Устойчивое развитие и жизнеобеспечение территории муниципального образования поселок Балахта»</t>
  </si>
  <si>
    <t>01300S4120</t>
  </si>
  <si>
    <t>Другие вопросы в области национальной экономики</t>
  </si>
  <si>
    <t>0412</t>
  </si>
  <si>
    <t>8220009220</t>
  </si>
  <si>
    <t>Предоставление межбюджетных трансфертов из бюджета поселка в районный бюджет на исполнение части полномочий по решению вопросов местного значения по градостроительной деятельности в рамках непрограммных расходов органов местного самоуправления</t>
  </si>
  <si>
    <t>Муниципальная программа "Формирование комфортной городской (сельской) среды муниципального образования поселок Балахта Балахтинского района Красноярского края"</t>
  </si>
  <si>
    <t>Расходы по предоставлению субсидии бюджетам поселений на реализацию комплексных проектов по благоустройству территорий в рамках муниципальной программы Формирование комфортной городской (сельской) среды муниципального образования поселок Балахта Балахтинского района Красноярского края</t>
  </si>
  <si>
    <t>Расходы по предоставлению бюджетам поселений субсидии на осуществление расходов, направленных на реализацию мероприятий по поддержке местных инициатив в рамках подпрограммы Благоустройство территории муниципального образования поселок Балахта муниципальной программы Устойчивое развитие и жизнеобеспечение территории муниципального образования поселок Балахта</t>
  </si>
  <si>
    <t>01100S6410</t>
  </si>
  <si>
    <t>159</t>
  </si>
  <si>
    <t>160</t>
  </si>
  <si>
    <t>161</t>
  </si>
  <si>
    <t>162</t>
  </si>
  <si>
    <t>163</t>
  </si>
  <si>
    <t>164</t>
  </si>
  <si>
    <t>165</t>
  </si>
  <si>
    <t>Предоставление поселениям прочих межбюджетных трансфертов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</si>
  <si>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8220027240</t>
  </si>
  <si>
    <t>166</t>
  </si>
  <si>
    <t>167</t>
  </si>
  <si>
    <t>168</t>
  </si>
  <si>
    <t>169</t>
  </si>
  <si>
    <t>400</t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</si>
  <si>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</si>
  <si>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</si>
  <si>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</si>
  <si>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Муниципальная программа «Устойчивое развитие и жизнеобеспечение территории муниципального образования поселок Балахта»</t>
  </si>
  <si>
    <t>Подпрограмма "Благоустройство территории муниципального образования поселок Балахта"</t>
  </si>
  <si>
    <t xml:space="preserve">Подпрограмма "Содержание и ремонт дорог, обеспечение автобусного сообщения на территории муниципального образования поселок Балахта" муниципальной программы «Устойчивое развитие и жизнеобеспечение территории поселка Балахта» </t>
  </si>
  <si>
    <t>Подпрограмма "Обеспечение безопасности жителей территории муниципального образования поселок Балахта"</t>
  </si>
  <si>
    <t>Подпрограмма  «Прочие мероприятия муниципального образования поселок Балахта»</t>
  </si>
  <si>
    <t>0200000000</t>
  </si>
  <si>
    <t>02000S7420</t>
  </si>
  <si>
    <t>8220009240</t>
  </si>
  <si>
    <t>Предоставление межбюджетных трансфертов из бюджета поселения бюджету муниципального района на исполнение части полномочий на осуществление муниципального земельного контроля в рамках непрограммных расходов органов местного самоуправления</t>
  </si>
  <si>
    <t>01200S6640</t>
  </si>
  <si>
    <t>Расходы на государственную поддержку муниципальных комплексных проектов развития, в рамках подпрограммы "Содержание и ремонт дорог, обеспечение автобусного сообщения на территории муниципального образования поселок Балахта" муниципальной программы «Устойчивое развитие и жизнеобеспечение территории муниципального образования поселок Балахта»</t>
  </si>
  <si>
    <t>0140009230</t>
  </si>
  <si>
    <t>Прочие мероприятия (проведение независимого исследования, консультационные услуги по теме исследования и безопасной эксплуатации жилищного фонда) в рамках подпрограммы "Прочие мероприятия муниципального образования поселок Балахта" муниципальной программы "Устойчивое развитие и жизнеобеспечение территории муниципального образования поселок Балахта"</t>
  </si>
  <si>
    <t>Расходы по предоставлению субсидии бюджетам муниципальных образований края на реализацию комплексных проектов по благоустройству территорий в рамках муниципальной программы Формирование комфортной городской (сельской) среды муниципального образования поселок Балахта Балахтинского района Красноярского края</t>
  </si>
  <si>
    <t>170</t>
  </si>
  <si>
    <t>171</t>
  </si>
  <si>
    <t>172</t>
  </si>
  <si>
    <t>173</t>
  </si>
  <si>
    <t>174</t>
  </si>
  <si>
    <t>175</t>
  </si>
  <si>
    <t>176</t>
  </si>
  <si>
    <t>177</t>
  </si>
  <si>
    <t>0120009250</t>
  </si>
  <si>
    <t xml:space="preserve">Разработка проектно-сметной документации на капитальный ремонт автомобильных дорог общего пользования местного значенияв рамках подпрограммы "Содержание и ремонт дорог, обеспечение автобусного сообщения на территории  поселка Балахта" муниципальной программы «Устойчивое развитие  и жизнеобеспечение территории  поселка Балахта» </t>
  </si>
  <si>
    <t>178</t>
  </si>
  <si>
    <t>179</t>
  </si>
  <si>
    <t>180</t>
  </si>
  <si>
    <t>Расходы на организацию и проведение акарицидных обработок мест массового отдыха населения в рамках подпрограммы "Обеспечение безопасности жителей территории муниципального образования поселок Балахта" муниципальной программы «Устойчивое развитие и жизнеобеспечение территории муниципального образования поселок Балахта»</t>
  </si>
  <si>
    <t>01300S5550</t>
  </si>
  <si>
    <t>181</t>
  </si>
  <si>
    <t>182</t>
  </si>
  <si>
    <t>183</t>
  </si>
  <si>
    <t xml:space="preserve">Разработка проектно-сметной документации на капитальный ремонт автомобильных дорог общего пользования местного значения в рамках подпрограммы "Содержание и ремонт дорог, обеспечение автобусного сообщения на территории  поселка Балахта" муниципальной программы «Устойчивое развитие  и жизнеобеспечение территории  поселка Балахта» </t>
  </si>
  <si>
    <t>01200S5080</t>
  </si>
  <si>
    <t>Расходы на обеспечение мероприятий по предоставлению бюджетам поселений прочих межбюджетных трансфертов на 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дорог, обеспечение автобусного сообщения на территории муниципального образования поселок Балахта" муниципальной программы "Устойчивое развитие и жизнеобеспечение территории муниципального образования поселок Балахта"</t>
  </si>
  <si>
    <t>184</t>
  </si>
  <si>
    <t>185</t>
  </si>
  <si>
    <t>186</t>
  </si>
  <si>
    <t>187</t>
  </si>
  <si>
    <t>188</t>
  </si>
  <si>
    <t>189</t>
  </si>
  <si>
    <t>014F36748S</t>
  </si>
  <si>
    <t xml:space="preserve">Расходы за счет средств местного бюджета на обеспечение мероприятий по переселению граждан из аварийного жилищного фонда в рамках подпрограммы "Прочие мероприятия поселка Балахта" муниципальной программы «Устойчивое развитие и жизнеобеспечение территории поселка Балахта» </t>
  </si>
  <si>
    <t xml:space="preserve">Расходы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"Прочие мероприятия поселка Балахта" муниципальной программы «Устойчивое развитие и жизнеобеспечение территории поселка Балахта» </t>
  </si>
  <si>
    <t xml:space="preserve">Расходы на обеспечение мероприятий по переселению граждан из аварийного жилищного фонда за счет средств краевого бюджета в рамках подпрограммы "Прочие мероприятия поселка Балахта" муниципальной программы «Устойчивое развитие и жизнеобеспечение территории поселка Балахта» </t>
  </si>
  <si>
    <t>192</t>
  </si>
  <si>
    <t>Предоставление поселениям иных межбюджетных трансфертов на частичную компенсацию расходов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по министерству финансов Красноярского края в рамках непрограммных расходов отдельных органов местного самоуправления</t>
  </si>
  <si>
    <t>01200S3950</t>
  </si>
  <si>
    <t>Расходы по предоставлению бюджетам поселений субсидии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Содержание и ремонт дорог, обеспечение автобусного сообщения на территории муниципального образования поселок Балахта муниципальной программы Устойчивое развитие и жизнеобеспечение территории муниципального образования поселок Балахта</t>
  </si>
  <si>
    <t>0110009170</t>
  </si>
  <si>
    <t xml:space="preserve">Прочие мероприятия по благоустройству и санитарно-экологической обстановке в рамках подпрограммы  "Благоустройство территории муниципального образования поселок Балахта" муниципальной программы «Устойчивое развитие  и жизнеобеспечение территории муниципального образования поселок Балахта» </t>
  </si>
  <si>
    <t>01100S6660</t>
  </si>
  <si>
    <t>01100S7450</t>
  </si>
  <si>
    <t>Расходы по предоставлению иных межбюджетных трансфертов на благоустройство кладбищ, в рамках подпрограммы Благоустройство территории муниципального образования поселок Балахта муниципальной программы Устойчивое развитие и жизнеобеспечение территории муниципального образования поселок Балахта</t>
  </si>
  <si>
    <t>Предоставление иных межбюджетных трансфертов бюджетам поселений за содействие развитию налогового потенциала в рамках подпрограммы "Благоустройство территории поселка Балахта муниципальной программы "Устойчивое развитие и жизнеобеспечение территории поселка Балахта"</t>
  </si>
  <si>
    <t>Расходы по предоставлению бюджетам поселений субсидии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Прочие мероприятия поселка Балахта муниципальной программы Устойчивое развитие и жизнеобеспечение территории поселка Балахта</t>
  </si>
  <si>
    <t>0505</t>
  </si>
  <si>
    <t>01400S5710</t>
  </si>
  <si>
    <t>Расходы на оплату разницы между стоимостью строительства многоквартирного дома, определенной разработанной проектно-сметной документацией, стоимостью жилых помещений при приобретении у застройщиков, сформированной заказчиком, и стоимостью общей площади жилых помещений, расчитанной по предельной стоимости квадратного метра в рамках подпрограммы Прочие мероприятия поселка Балахта муниципальной программы Устойчивое развитие и жизнеобеспечение территории поселка Балахта</t>
  </si>
  <si>
    <t>01400S6030</t>
  </si>
  <si>
    <t xml:space="preserve">к решению  Балахтинского  поселкового  Совета депутатов                                                 от                                 № </t>
  </si>
  <si>
    <t>191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</si>
  <si>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</si>
  <si>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</si>
  <si>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</si>
  <si>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</si>
  <si>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</si>
  <si>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</si>
  <si>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</si>
  <si>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</si>
  <si>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</si>
  <si>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</si>
  <si>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</si>
  <si>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</si>
  <si>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 xml:space="preserve">к решению  Балахтинского  поселкового  Совета депутатов  от                        № </t>
  </si>
  <si>
    <t>208</t>
  </si>
  <si>
    <t>209</t>
  </si>
  <si>
    <t>210</t>
  </si>
  <si>
    <t>211</t>
  </si>
  <si>
    <t>212</t>
  </si>
  <si>
    <t>213</t>
  </si>
  <si>
    <t>214</t>
  </si>
  <si>
    <t>215</t>
  </si>
  <si>
    <t xml:space="preserve">Прочее по благоустройству (обеспечение работ по сбору ТБО, уборка несанкционированных свалок, откачка сточных вод и т.д.) в рамках подпрограммы  "Благоустройство территории муниципального образования поселок Балахта" муниципальной программы «Устойчивое развитие  и жизнеобеспечение территории муниципального образования поселок Балахта» </t>
  </si>
  <si>
    <t>8220010340</t>
  </si>
  <si>
    <t>Другие вопросы в области жилищно-коммунального хозяйства</t>
  </si>
  <si>
    <t>190</t>
  </si>
  <si>
    <t>193</t>
  </si>
  <si>
    <t>194</t>
  </si>
  <si>
    <t>Муниципальная программа «Устойчивое развитие  и жизнеобеспечение территории муниципального образования поселок Балахта»</t>
  </si>
  <si>
    <t>216</t>
  </si>
  <si>
    <t>217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</si>
</sst>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0.000"/>
  </numFmts>
  <fonts count="5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/>
    </xf>
    <xf numFmtId="172" fontId="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/>
    </xf>
    <xf numFmtId="172" fontId="1" fillId="0" borderId="0" xfId="0" applyNumberFormat="1" applyFont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4" fontId="49" fillId="0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4" fontId="5" fillId="34" borderId="10" xfId="0" applyNumberFormat="1" applyFont="1" applyFill="1" applyBorder="1" applyAlignment="1">
      <alignment vertical="top" wrapText="1"/>
    </xf>
    <xf numFmtId="0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5" fillId="34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/>
    </xf>
    <xf numFmtId="4" fontId="5" fillId="34" borderId="10" xfId="0" applyNumberFormat="1" applyFont="1" applyFill="1" applyBorder="1" applyAlignment="1">
      <alignment vertical="top"/>
    </xf>
    <xf numFmtId="49" fontId="5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4" fontId="5" fillId="35" borderId="12" xfId="0" applyNumberFormat="1" applyFont="1" applyFill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vertical="top" wrapText="1"/>
    </xf>
    <xf numFmtId="172" fontId="1" fillId="0" borderId="0" xfId="0" applyNumberFormat="1" applyFont="1" applyAlignment="1">
      <alignment horizontal="left" vertical="top" wrapText="1"/>
    </xf>
    <xf numFmtId="172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50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textRotation="90" wrapText="1"/>
    </xf>
    <xf numFmtId="0" fontId="1" fillId="0" borderId="13" xfId="0" applyFont="1" applyBorder="1" applyAlignment="1">
      <alignment horizontal="left" vertical="top" textRotation="90" wrapText="1"/>
    </xf>
    <xf numFmtId="0" fontId="1" fillId="0" borderId="14" xfId="0" applyFont="1" applyBorder="1" applyAlignment="1">
      <alignment horizontal="left" vertical="top" textRotation="90" wrapText="1"/>
    </xf>
    <xf numFmtId="49" fontId="5" fillId="0" borderId="10" xfId="0" applyNumberFormat="1" applyFont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textRotation="90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4" fontId="1" fillId="34" borderId="10" xfId="0" applyNumberFormat="1" applyFont="1" applyFill="1" applyBorder="1" applyAlignment="1">
      <alignment horizontal="left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4" fontId="50" fillId="0" borderId="10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left" vertical="top"/>
    </xf>
    <xf numFmtId="4" fontId="1" fillId="0" borderId="15" xfId="0" applyNumberFormat="1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/>
    </xf>
    <xf numFmtId="49" fontId="1" fillId="0" borderId="13" xfId="0" applyNumberFormat="1" applyFont="1" applyFill="1" applyBorder="1" applyAlignment="1">
      <alignment horizontal="left" vertical="top"/>
    </xf>
    <xf numFmtId="0" fontId="50" fillId="0" borderId="14" xfId="0" applyFont="1" applyFill="1" applyBorder="1" applyAlignment="1">
      <alignment horizontal="left" vertical="top"/>
    </xf>
    <xf numFmtId="49" fontId="1" fillId="0" borderId="15" xfId="0" applyNumberFormat="1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top" wrapText="1"/>
    </xf>
    <xf numFmtId="4" fontId="50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right" vertical="top" wrapText="1"/>
    </xf>
    <xf numFmtId="4" fontId="5" fillId="0" borderId="15" xfId="0" applyNumberFormat="1" applyFont="1" applyFill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" fontId="5" fillId="35" borderId="10" xfId="0" applyNumberFormat="1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34" borderId="10" xfId="0" applyNumberFormat="1" applyFont="1" applyFill="1" applyBorder="1" applyAlignment="1">
      <alignment vertical="top" wrapText="1"/>
    </xf>
    <xf numFmtId="0" fontId="1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4" fontId="7" fillId="0" borderId="0" xfId="0" applyNumberFormat="1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>
      <alignment horizontal="left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172" fontId="1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textRotation="90"/>
    </xf>
    <xf numFmtId="0" fontId="1" fillId="0" borderId="14" xfId="0" applyFont="1" applyFill="1" applyBorder="1" applyAlignment="1">
      <alignment horizontal="left" vertical="top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7"/>
  <sheetViews>
    <sheetView tabSelected="1" view="pageBreakPreview" zoomScale="87" zoomScaleSheetLayoutView="87" zoomScalePageLayoutView="0" workbookViewId="0" topLeftCell="A179">
      <selection activeCell="B180" sqref="B180"/>
    </sheetView>
  </sheetViews>
  <sheetFormatPr defaultColWidth="9.125" defaultRowHeight="12.75"/>
  <cols>
    <col min="1" max="1" width="5.00390625" style="8" customWidth="1"/>
    <col min="2" max="2" width="58.75390625" style="7" customWidth="1"/>
    <col min="3" max="3" width="6.50390625" style="7" customWidth="1"/>
    <col min="4" max="4" width="7.50390625" style="9" customWidth="1"/>
    <col min="5" max="5" width="14.375" style="4" customWidth="1"/>
    <col min="6" max="6" width="7.375" style="4" customWidth="1"/>
    <col min="7" max="7" width="17.75390625" style="4" customWidth="1"/>
    <col min="8" max="8" width="16.00390625" style="4" customWidth="1"/>
    <col min="9" max="9" width="16.50390625" style="4" customWidth="1"/>
    <col min="10" max="10" width="12.625" style="4" bestFit="1" customWidth="1"/>
    <col min="11" max="16384" width="9.125" style="4" customWidth="1"/>
  </cols>
  <sheetData>
    <row r="1" spans="1:9" s="1" customFormat="1" ht="15.75" customHeight="1">
      <c r="A1" s="15"/>
      <c r="B1" s="16"/>
      <c r="C1" s="16"/>
      <c r="D1" s="105" t="s">
        <v>334</v>
      </c>
      <c r="E1" s="105"/>
      <c r="F1" s="105"/>
      <c r="G1" s="105"/>
      <c r="H1" s="105"/>
      <c r="I1" s="105"/>
    </row>
    <row r="2" spans="1:9" s="1" customFormat="1" ht="37.5" customHeight="1">
      <c r="A2" s="15"/>
      <c r="B2" s="16"/>
      <c r="C2" s="16"/>
      <c r="D2" s="104" t="s">
        <v>426</v>
      </c>
      <c r="E2" s="104"/>
      <c r="F2" s="104"/>
      <c r="G2" s="104"/>
      <c r="H2" s="104"/>
      <c r="I2" s="104"/>
    </row>
    <row r="3" spans="1:9" s="1" customFormat="1" ht="15.75" customHeight="1">
      <c r="A3" s="15"/>
      <c r="B3" s="16"/>
      <c r="C3" s="16"/>
      <c r="D3" s="105" t="s">
        <v>334</v>
      </c>
      <c r="E3" s="105"/>
      <c r="F3" s="105"/>
      <c r="G3" s="105"/>
      <c r="H3" s="105"/>
      <c r="I3" s="105"/>
    </row>
    <row r="4" spans="1:9" s="1" customFormat="1" ht="72" customHeight="1">
      <c r="A4" s="15"/>
      <c r="B4" s="16"/>
      <c r="C4" s="16"/>
      <c r="D4" s="104" t="s">
        <v>336</v>
      </c>
      <c r="E4" s="104"/>
      <c r="F4" s="104"/>
      <c r="G4" s="104"/>
      <c r="H4" s="104"/>
      <c r="I4" s="104"/>
    </row>
    <row r="5" spans="1:9" s="1" customFormat="1" ht="20.25" customHeight="1">
      <c r="A5" s="102" t="s">
        <v>24</v>
      </c>
      <c r="B5" s="102"/>
      <c r="C5" s="102"/>
      <c r="D5" s="102"/>
      <c r="E5" s="102"/>
      <c r="F5" s="102"/>
      <c r="G5" s="102"/>
      <c r="H5" s="102"/>
      <c r="I5" s="102"/>
    </row>
    <row r="6" spans="1:9" s="1" customFormat="1" ht="20.25" customHeight="1">
      <c r="A6" s="103" t="s">
        <v>329</v>
      </c>
      <c r="B6" s="103"/>
      <c r="C6" s="103"/>
      <c r="D6" s="103"/>
      <c r="E6" s="103"/>
      <c r="F6" s="103"/>
      <c r="G6" s="103"/>
      <c r="H6" s="103"/>
      <c r="I6" s="103"/>
    </row>
    <row r="7" spans="1:9" s="1" customFormat="1" ht="18" customHeight="1">
      <c r="A7" s="17"/>
      <c r="B7" s="17"/>
      <c r="C7" s="17"/>
      <c r="D7" s="17"/>
      <c r="E7" s="17"/>
      <c r="F7" s="17"/>
      <c r="G7" s="17"/>
      <c r="H7" s="17"/>
      <c r="I7" s="17" t="s">
        <v>160</v>
      </c>
    </row>
    <row r="8" spans="1:9" ht="73.5" customHeight="1">
      <c r="A8" s="18" t="s">
        <v>9</v>
      </c>
      <c r="B8" s="18" t="s">
        <v>10</v>
      </c>
      <c r="C8" s="18" t="s">
        <v>31</v>
      </c>
      <c r="D8" s="19" t="s">
        <v>11</v>
      </c>
      <c r="E8" s="20" t="s">
        <v>23</v>
      </c>
      <c r="F8" s="20" t="s">
        <v>30</v>
      </c>
      <c r="G8" s="20" t="s">
        <v>295</v>
      </c>
      <c r="H8" s="20" t="s">
        <v>304</v>
      </c>
      <c r="I8" s="20" t="s">
        <v>335</v>
      </c>
    </row>
    <row r="9" spans="1:9" ht="18">
      <c r="A9" s="21"/>
      <c r="B9" s="22" t="s">
        <v>12</v>
      </c>
      <c r="C9" s="22"/>
      <c r="D9" s="22" t="s">
        <v>13</v>
      </c>
      <c r="E9" s="22" t="s">
        <v>14</v>
      </c>
      <c r="F9" s="22" t="s">
        <v>15</v>
      </c>
      <c r="G9" s="22" t="s">
        <v>16</v>
      </c>
      <c r="H9" s="22" t="s">
        <v>25</v>
      </c>
      <c r="I9" s="23">
        <v>7</v>
      </c>
    </row>
    <row r="10" spans="1:9" ht="21" customHeight="1">
      <c r="A10" s="21" t="s">
        <v>12</v>
      </c>
      <c r="B10" s="24" t="s">
        <v>37</v>
      </c>
      <c r="C10" s="24">
        <v>551</v>
      </c>
      <c r="D10" s="21"/>
      <c r="E10" s="21"/>
      <c r="F10" s="21"/>
      <c r="G10" s="25"/>
      <c r="H10" s="25"/>
      <c r="I10" s="25"/>
    </row>
    <row r="11" spans="1:9" ht="17.25" customHeight="1">
      <c r="A11" s="21" t="s">
        <v>13</v>
      </c>
      <c r="B11" s="24" t="s">
        <v>32</v>
      </c>
      <c r="C11" s="24">
        <v>551</v>
      </c>
      <c r="D11" s="21" t="s">
        <v>17</v>
      </c>
      <c r="E11" s="26"/>
      <c r="F11" s="26"/>
      <c r="G11" s="27">
        <f>G12+G21+G54+G48</f>
        <v>12918233.41</v>
      </c>
      <c r="H11" s="27">
        <f>H12+H21+H54+H48</f>
        <v>11562908</v>
      </c>
      <c r="I11" s="27">
        <f>I12+I21+I54+I48</f>
        <v>11589599</v>
      </c>
    </row>
    <row r="12" spans="1:9" ht="54" customHeight="1">
      <c r="A12" s="21" t="s">
        <v>14</v>
      </c>
      <c r="B12" s="28" t="s">
        <v>33</v>
      </c>
      <c r="C12" s="28">
        <v>551</v>
      </c>
      <c r="D12" s="29" t="s">
        <v>18</v>
      </c>
      <c r="E12" s="29"/>
      <c r="F12" s="29"/>
      <c r="G12" s="30">
        <f aca="true" t="shared" si="0" ref="G12:I13">G13</f>
        <v>1143828</v>
      </c>
      <c r="H12" s="30">
        <f t="shared" si="0"/>
        <v>1096680</v>
      </c>
      <c r="I12" s="30">
        <f t="shared" si="0"/>
        <v>1096680</v>
      </c>
    </row>
    <row r="13" spans="1:9" ht="33" customHeight="1">
      <c r="A13" s="21" t="s">
        <v>15</v>
      </c>
      <c r="B13" s="28" t="s">
        <v>274</v>
      </c>
      <c r="C13" s="28">
        <v>551</v>
      </c>
      <c r="D13" s="29" t="s">
        <v>18</v>
      </c>
      <c r="E13" s="29" t="s">
        <v>126</v>
      </c>
      <c r="F13" s="29"/>
      <c r="G13" s="30">
        <f t="shared" si="0"/>
        <v>1143828</v>
      </c>
      <c r="H13" s="30">
        <f t="shared" si="0"/>
        <v>1096680</v>
      </c>
      <c r="I13" s="30">
        <f t="shared" si="0"/>
        <v>1096680</v>
      </c>
    </row>
    <row r="14" spans="1:9" ht="20.25" customHeight="1">
      <c r="A14" s="21" t="s">
        <v>16</v>
      </c>
      <c r="B14" s="28" t="s">
        <v>163</v>
      </c>
      <c r="C14" s="28">
        <v>551</v>
      </c>
      <c r="D14" s="29" t="s">
        <v>18</v>
      </c>
      <c r="E14" s="29" t="s">
        <v>131</v>
      </c>
      <c r="F14" s="29"/>
      <c r="G14" s="30">
        <f>G15+G18</f>
        <v>1143828</v>
      </c>
      <c r="H14" s="30">
        <f>H15+H18</f>
        <v>1096680</v>
      </c>
      <c r="I14" s="30">
        <f>I15+I18</f>
        <v>1096680</v>
      </c>
    </row>
    <row r="15" spans="1:9" ht="69" customHeight="1">
      <c r="A15" s="21" t="s">
        <v>25</v>
      </c>
      <c r="B15" s="28" t="s">
        <v>275</v>
      </c>
      <c r="C15" s="28">
        <v>551</v>
      </c>
      <c r="D15" s="29" t="s">
        <v>18</v>
      </c>
      <c r="E15" s="29" t="s">
        <v>127</v>
      </c>
      <c r="F15" s="29"/>
      <c r="G15" s="30">
        <f aca="true" t="shared" si="1" ref="G15:I16">G16</f>
        <v>1096680</v>
      </c>
      <c r="H15" s="30">
        <f t="shared" si="1"/>
        <v>1096680</v>
      </c>
      <c r="I15" s="30">
        <f t="shared" si="1"/>
        <v>1096680</v>
      </c>
    </row>
    <row r="16" spans="1:9" ht="88.5" customHeight="1">
      <c r="A16" s="21" t="s">
        <v>117</v>
      </c>
      <c r="B16" s="28" t="s">
        <v>39</v>
      </c>
      <c r="C16" s="28">
        <v>551</v>
      </c>
      <c r="D16" s="29" t="s">
        <v>18</v>
      </c>
      <c r="E16" s="29" t="s">
        <v>127</v>
      </c>
      <c r="F16" s="29" t="s">
        <v>40</v>
      </c>
      <c r="G16" s="30">
        <f>G17</f>
        <v>1096680</v>
      </c>
      <c r="H16" s="30">
        <f t="shared" si="1"/>
        <v>1096680</v>
      </c>
      <c r="I16" s="30">
        <f t="shared" si="1"/>
        <v>1096680</v>
      </c>
    </row>
    <row r="17" spans="1:9" ht="36.75" customHeight="1">
      <c r="A17" s="21" t="s">
        <v>118</v>
      </c>
      <c r="B17" s="28" t="s">
        <v>148</v>
      </c>
      <c r="C17" s="28">
        <v>551</v>
      </c>
      <c r="D17" s="29" t="s">
        <v>18</v>
      </c>
      <c r="E17" s="29" t="s">
        <v>127</v>
      </c>
      <c r="F17" s="29" t="s">
        <v>41</v>
      </c>
      <c r="G17" s="40">
        <v>1096680</v>
      </c>
      <c r="H17" s="40">
        <v>1096680</v>
      </c>
      <c r="I17" s="40">
        <v>1096680</v>
      </c>
    </row>
    <row r="18" spans="1:9" ht="104.25" customHeight="1">
      <c r="A18" s="21" t="s">
        <v>34</v>
      </c>
      <c r="B18" s="90" t="s">
        <v>356</v>
      </c>
      <c r="C18" s="90">
        <v>551</v>
      </c>
      <c r="D18" s="91" t="s">
        <v>18</v>
      </c>
      <c r="E18" s="90">
        <v>8220027240</v>
      </c>
      <c r="F18" s="90"/>
      <c r="G18" s="40">
        <f aca="true" t="shared" si="2" ref="G18:I19">G19</f>
        <v>47148</v>
      </c>
      <c r="H18" s="40">
        <f t="shared" si="2"/>
        <v>0</v>
      </c>
      <c r="I18" s="40">
        <f t="shared" si="2"/>
        <v>0</v>
      </c>
    </row>
    <row r="19" spans="1:9" ht="36.75" customHeight="1">
      <c r="A19" s="21" t="s">
        <v>35</v>
      </c>
      <c r="B19" s="90" t="s">
        <v>39</v>
      </c>
      <c r="C19" s="90">
        <v>551</v>
      </c>
      <c r="D19" s="91" t="s">
        <v>18</v>
      </c>
      <c r="E19" s="90">
        <v>8220027240</v>
      </c>
      <c r="F19" s="90">
        <v>100</v>
      </c>
      <c r="G19" s="89">
        <f t="shared" si="2"/>
        <v>47148</v>
      </c>
      <c r="H19" s="89">
        <f t="shared" si="2"/>
        <v>0</v>
      </c>
      <c r="I19" s="89">
        <f t="shared" si="2"/>
        <v>0</v>
      </c>
    </row>
    <row r="20" spans="1:9" ht="36.75" customHeight="1">
      <c r="A20" s="21" t="s">
        <v>42</v>
      </c>
      <c r="B20" s="90" t="s">
        <v>148</v>
      </c>
      <c r="C20" s="90">
        <v>551</v>
      </c>
      <c r="D20" s="91" t="s">
        <v>18</v>
      </c>
      <c r="E20" s="90">
        <v>8220027240</v>
      </c>
      <c r="F20" s="90">
        <v>120</v>
      </c>
      <c r="G20" s="89">
        <v>47148</v>
      </c>
      <c r="H20" s="89">
        <v>0</v>
      </c>
      <c r="I20" s="89">
        <v>0</v>
      </c>
    </row>
    <row r="21" spans="1:9" ht="71.25" customHeight="1">
      <c r="A21" s="21" t="s">
        <v>43</v>
      </c>
      <c r="B21" s="31" t="s">
        <v>114</v>
      </c>
      <c r="C21" s="31">
        <v>551</v>
      </c>
      <c r="D21" s="29" t="s">
        <v>2</v>
      </c>
      <c r="E21" s="29"/>
      <c r="F21" s="29"/>
      <c r="G21" s="47">
        <f>G22+G27</f>
        <v>10797141.4</v>
      </c>
      <c r="H21" s="32">
        <f>H22+H27</f>
        <v>9703968</v>
      </c>
      <c r="I21" s="32">
        <f>I22+I27</f>
        <v>9724468</v>
      </c>
    </row>
    <row r="22" spans="1:9" ht="39" customHeight="1">
      <c r="A22" s="21" t="s">
        <v>44</v>
      </c>
      <c r="B22" s="31" t="s">
        <v>282</v>
      </c>
      <c r="C22" s="31">
        <v>551</v>
      </c>
      <c r="D22" s="29" t="s">
        <v>2</v>
      </c>
      <c r="E22" s="29" t="s">
        <v>129</v>
      </c>
      <c r="F22" s="29"/>
      <c r="G22" s="40">
        <f aca="true" t="shared" si="3" ref="G22:I23">G23</f>
        <v>6722</v>
      </c>
      <c r="H22" s="40">
        <f t="shared" si="3"/>
        <v>6722</v>
      </c>
      <c r="I22" s="40">
        <f t="shared" si="3"/>
        <v>6722</v>
      </c>
    </row>
    <row r="23" spans="1:9" ht="33" customHeight="1">
      <c r="A23" s="21" t="s">
        <v>45</v>
      </c>
      <c r="B23" s="33" t="s">
        <v>262</v>
      </c>
      <c r="C23" s="31">
        <v>551</v>
      </c>
      <c r="D23" s="29" t="s">
        <v>2</v>
      </c>
      <c r="E23" s="29" t="s">
        <v>130</v>
      </c>
      <c r="F23" s="29"/>
      <c r="G23" s="40">
        <f t="shared" si="3"/>
        <v>6722</v>
      </c>
      <c r="H23" s="40">
        <f t="shared" si="3"/>
        <v>6722</v>
      </c>
      <c r="I23" s="40">
        <f t="shared" si="3"/>
        <v>6722</v>
      </c>
    </row>
    <row r="24" spans="1:9" ht="93" customHeight="1">
      <c r="A24" s="21" t="s">
        <v>205</v>
      </c>
      <c r="B24" s="31" t="s">
        <v>310</v>
      </c>
      <c r="C24" s="31">
        <v>551</v>
      </c>
      <c r="D24" s="29" t="s">
        <v>2</v>
      </c>
      <c r="E24" s="83" t="s">
        <v>204</v>
      </c>
      <c r="F24" s="29"/>
      <c r="G24" s="40">
        <f aca="true" t="shared" si="4" ref="G24:I25">G25</f>
        <v>6722</v>
      </c>
      <c r="H24" s="30">
        <f t="shared" si="4"/>
        <v>6722</v>
      </c>
      <c r="I24" s="30">
        <f t="shared" si="4"/>
        <v>6722</v>
      </c>
    </row>
    <row r="25" spans="1:9" ht="33" customHeight="1">
      <c r="A25" s="21" t="s">
        <v>206</v>
      </c>
      <c r="B25" s="28" t="s">
        <v>93</v>
      </c>
      <c r="C25" s="28">
        <v>551</v>
      </c>
      <c r="D25" s="29" t="s">
        <v>2</v>
      </c>
      <c r="E25" s="29" t="s">
        <v>204</v>
      </c>
      <c r="F25" s="29" t="s">
        <v>89</v>
      </c>
      <c r="G25" s="40">
        <f>G26</f>
        <v>6722</v>
      </c>
      <c r="H25" s="30">
        <f t="shared" si="4"/>
        <v>6722</v>
      </c>
      <c r="I25" s="32">
        <f t="shared" si="4"/>
        <v>6722</v>
      </c>
    </row>
    <row r="26" spans="1:9" ht="33" customHeight="1">
      <c r="A26" s="21" t="s">
        <v>207</v>
      </c>
      <c r="B26" s="28" t="s">
        <v>110</v>
      </c>
      <c r="C26" s="28">
        <v>551</v>
      </c>
      <c r="D26" s="29" t="s">
        <v>2</v>
      </c>
      <c r="E26" s="29" t="s">
        <v>204</v>
      </c>
      <c r="F26" s="29" t="s">
        <v>109</v>
      </c>
      <c r="G26" s="40">
        <v>6722</v>
      </c>
      <c r="H26" s="30">
        <v>6722</v>
      </c>
      <c r="I26" s="32">
        <v>6722</v>
      </c>
    </row>
    <row r="27" spans="1:9" ht="33.75" customHeight="1">
      <c r="A27" s="21" t="s">
        <v>111</v>
      </c>
      <c r="B27" s="28" t="s">
        <v>274</v>
      </c>
      <c r="C27" s="31">
        <v>551</v>
      </c>
      <c r="D27" s="29" t="s">
        <v>2</v>
      </c>
      <c r="E27" s="29" t="s">
        <v>126</v>
      </c>
      <c r="F27" s="29"/>
      <c r="G27" s="40">
        <f>G28</f>
        <v>10790419.4</v>
      </c>
      <c r="H27" s="30">
        <f>H28</f>
        <v>9697246</v>
      </c>
      <c r="I27" s="30">
        <f>I28</f>
        <v>9717746</v>
      </c>
    </row>
    <row r="28" spans="1:9" ht="21" customHeight="1">
      <c r="A28" s="21" t="s">
        <v>172</v>
      </c>
      <c r="B28" s="28" t="s">
        <v>163</v>
      </c>
      <c r="C28" s="28">
        <v>551</v>
      </c>
      <c r="D28" s="29" t="s">
        <v>2</v>
      </c>
      <c r="E28" s="29" t="s">
        <v>131</v>
      </c>
      <c r="F28" s="29"/>
      <c r="G28" s="40">
        <f>G29+G34+G37+G40+G43</f>
        <v>10790419.4</v>
      </c>
      <c r="H28" s="40">
        <f>H29+H34+H43+H40+H37</f>
        <v>9697246</v>
      </c>
      <c r="I28" s="40">
        <f>I29+I34+I43+I40+I37</f>
        <v>9717746</v>
      </c>
    </row>
    <row r="29" spans="1:9" ht="70.5" customHeight="1">
      <c r="A29" s="21" t="s">
        <v>173</v>
      </c>
      <c r="B29" s="31" t="s">
        <v>149</v>
      </c>
      <c r="C29" s="31">
        <v>551</v>
      </c>
      <c r="D29" s="29" t="s">
        <v>2</v>
      </c>
      <c r="E29" s="29" t="s">
        <v>128</v>
      </c>
      <c r="F29" s="29"/>
      <c r="G29" s="40">
        <f>G30+G32</f>
        <v>10004825.4</v>
      </c>
      <c r="H29" s="40">
        <f>H30+H32</f>
        <v>9649567</v>
      </c>
      <c r="I29" s="40">
        <f>I30+I32</f>
        <v>9670067</v>
      </c>
    </row>
    <row r="30" spans="1:9" ht="90.75" customHeight="1">
      <c r="A30" s="21" t="s">
        <v>174</v>
      </c>
      <c r="B30" s="31" t="s">
        <v>39</v>
      </c>
      <c r="C30" s="31">
        <v>551</v>
      </c>
      <c r="D30" s="29" t="s">
        <v>2</v>
      </c>
      <c r="E30" s="29" t="s">
        <v>128</v>
      </c>
      <c r="F30" s="29" t="s">
        <v>40</v>
      </c>
      <c r="G30" s="40">
        <f>G31</f>
        <v>8310719.4</v>
      </c>
      <c r="H30" s="30">
        <f>H31</f>
        <v>8309531</v>
      </c>
      <c r="I30" s="30">
        <f>I31</f>
        <v>8309531</v>
      </c>
    </row>
    <row r="31" spans="1:9" ht="36.75" customHeight="1">
      <c r="A31" s="21" t="s">
        <v>175</v>
      </c>
      <c r="B31" s="31" t="s">
        <v>148</v>
      </c>
      <c r="C31" s="31">
        <v>551</v>
      </c>
      <c r="D31" s="29" t="s">
        <v>2</v>
      </c>
      <c r="E31" s="29" t="s">
        <v>128</v>
      </c>
      <c r="F31" s="29" t="s">
        <v>41</v>
      </c>
      <c r="G31" s="40">
        <v>8310719.4</v>
      </c>
      <c r="H31" s="40">
        <v>8309531</v>
      </c>
      <c r="I31" s="40">
        <v>8309531</v>
      </c>
    </row>
    <row r="32" spans="1:9" ht="35.25" customHeight="1">
      <c r="A32" s="21" t="s">
        <v>176</v>
      </c>
      <c r="B32" s="31" t="s">
        <v>197</v>
      </c>
      <c r="C32" s="31">
        <v>551</v>
      </c>
      <c r="D32" s="29" t="s">
        <v>2</v>
      </c>
      <c r="E32" s="29" t="s">
        <v>128</v>
      </c>
      <c r="F32" s="29" t="s">
        <v>46</v>
      </c>
      <c r="G32" s="40">
        <f>G33</f>
        <v>1694106</v>
      </c>
      <c r="H32" s="30">
        <f>H33</f>
        <v>1340036</v>
      </c>
      <c r="I32" s="30">
        <f>I33</f>
        <v>1360536</v>
      </c>
    </row>
    <row r="33" spans="1:9" ht="36.75" customHeight="1">
      <c r="A33" s="21" t="s">
        <v>177</v>
      </c>
      <c r="B33" s="31" t="s">
        <v>47</v>
      </c>
      <c r="C33" s="31">
        <v>551</v>
      </c>
      <c r="D33" s="29" t="s">
        <v>2</v>
      </c>
      <c r="E33" s="29" t="s">
        <v>128</v>
      </c>
      <c r="F33" s="29" t="s">
        <v>38</v>
      </c>
      <c r="G33" s="40">
        <v>1694106</v>
      </c>
      <c r="H33" s="30">
        <f>1369547-29511</f>
        <v>1340036</v>
      </c>
      <c r="I33" s="30">
        <f>1390047-29511</f>
        <v>1360536</v>
      </c>
    </row>
    <row r="34" spans="1:9" ht="93" customHeight="1">
      <c r="A34" s="21" t="s">
        <v>161</v>
      </c>
      <c r="B34" s="28" t="s">
        <v>314</v>
      </c>
      <c r="C34" s="28">
        <v>551</v>
      </c>
      <c r="D34" s="29" t="s">
        <v>2</v>
      </c>
      <c r="E34" s="83" t="s">
        <v>312</v>
      </c>
      <c r="F34" s="29"/>
      <c r="G34" s="40">
        <f aca="true" t="shared" si="5" ref="G34:I35">G35</f>
        <v>10279</v>
      </c>
      <c r="H34" s="30">
        <f t="shared" si="5"/>
        <v>10279</v>
      </c>
      <c r="I34" s="32">
        <f t="shared" si="5"/>
        <v>10279</v>
      </c>
    </row>
    <row r="35" spans="1:9" ht="24" customHeight="1">
      <c r="A35" s="21" t="s">
        <v>162</v>
      </c>
      <c r="B35" s="28" t="s">
        <v>150</v>
      </c>
      <c r="C35" s="28">
        <v>551</v>
      </c>
      <c r="D35" s="29" t="s">
        <v>2</v>
      </c>
      <c r="E35" s="83" t="s">
        <v>312</v>
      </c>
      <c r="F35" s="29" t="s">
        <v>82</v>
      </c>
      <c r="G35" s="40">
        <f t="shared" si="5"/>
        <v>10279</v>
      </c>
      <c r="H35" s="30">
        <f t="shared" si="5"/>
        <v>10279</v>
      </c>
      <c r="I35" s="32">
        <f t="shared" si="5"/>
        <v>10279</v>
      </c>
    </row>
    <row r="36" spans="1:9" ht="26.25" customHeight="1">
      <c r="A36" s="21" t="s">
        <v>153</v>
      </c>
      <c r="B36" s="28" t="s">
        <v>181</v>
      </c>
      <c r="C36" s="28">
        <v>551</v>
      </c>
      <c r="D36" s="29" t="s">
        <v>2</v>
      </c>
      <c r="E36" s="83" t="s">
        <v>312</v>
      </c>
      <c r="F36" s="29" t="s">
        <v>180</v>
      </c>
      <c r="G36" s="40">
        <v>10279</v>
      </c>
      <c r="H36" s="30">
        <v>10279</v>
      </c>
      <c r="I36" s="32">
        <v>10279</v>
      </c>
    </row>
    <row r="37" spans="1:9" ht="159" customHeight="1">
      <c r="A37" s="21" t="s">
        <v>208</v>
      </c>
      <c r="B37" s="90" t="s">
        <v>412</v>
      </c>
      <c r="C37" s="90">
        <v>551</v>
      </c>
      <c r="D37" s="91" t="s">
        <v>2</v>
      </c>
      <c r="E37" s="90">
        <v>8220010340</v>
      </c>
      <c r="F37" s="90"/>
      <c r="G37" s="40">
        <f aca="true" t="shared" si="6" ref="G37:I38">G38</f>
        <v>162083</v>
      </c>
      <c r="H37" s="40">
        <f t="shared" si="6"/>
        <v>0</v>
      </c>
      <c r="I37" s="40">
        <f t="shared" si="6"/>
        <v>0</v>
      </c>
    </row>
    <row r="38" spans="1:9" ht="72" customHeight="1">
      <c r="A38" s="21" t="s">
        <v>209</v>
      </c>
      <c r="B38" s="90" t="s">
        <v>39</v>
      </c>
      <c r="C38" s="90">
        <v>551</v>
      </c>
      <c r="D38" s="91" t="s">
        <v>2</v>
      </c>
      <c r="E38" s="90">
        <v>8220010340</v>
      </c>
      <c r="F38" s="90">
        <v>100</v>
      </c>
      <c r="G38" s="89">
        <f t="shared" si="6"/>
        <v>162083</v>
      </c>
      <c r="H38" s="89">
        <f t="shared" si="6"/>
        <v>0</v>
      </c>
      <c r="I38" s="89">
        <f t="shared" si="6"/>
        <v>0</v>
      </c>
    </row>
    <row r="39" spans="1:9" ht="26.25" customHeight="1">
      <c r="A39" s="21" t="s">
        <v>112</v>
      </c>
      <c r="B39" s="90" t="s">
        <v>148</v>
      </c>
      <c r="C39" s="90">
        <v>551</v>
      </c>
      <c r="D39" s="91" t="s">
        <v>2</v>
      </c>
      <c r="E39" s="90">
        <v>8220010340</v>
      </c>
      <c r="F39" s="90">
        <v>120</v>
      </c>
      <c r="G39" s="89">
        <v>162083</v>
      </c>
      <c r="H39" s="89">
        <v>0</v>
      </c>
      <c r="I39" s="89">
        <v>0</v>
      </c>
    </row>
    <row r="40" spans="1:9" ht="106.5" customHeight="1">
      <c r="A40" s="21" t="s">
        <v>113</v>
      </c>
      <c r="B40" s="90" t="s">
        <v>356</v>
      </c>
      <c r="C40" s="90">
        <v>551</v>
      </c>
      <c r="D40" s="91" t="s">
        <v>2</v>
      </c>
      <c r="E40" s="90">
        <v>8220027240</v>
      </c>
      <c r="F40" s="90"/>
      <c r="G40" s="40">
        <f aca="true" t="shared" si="7" ref="G40:I41">G41</f>
        <v>574641</v>
      </c>
      <c r="H40" s="40">
        <f t="shared" si="7"/>
        <v>0</v>
      </c>
      <c r="I40" s="40">
        <f t="shared" si="7"/>
        <v>0</v>
      </c>
    </row>
    <row r="41" spans="1:9" ht="26.25" customHeight="1">
      <c r="A41" s="21" t="s">
        <v>48</v>
      </c>
      <c r="B41" s="90" t="s">
        <v>39</v>
      </c>
      <c r="C41" s="90">
        <v>551</v>
      </c>
      <c r="D41" s="91" t="s">
        <v>2</v>
      </c>
      <c r="E41" s="90">
        <v>8220027240</v>
      </c>
      <c r="F41" s="90">
        <v>100</v>
      </c>
      <c r="G41" s="89">
        <f t="shared" si="7"/>
        <v>574641</v>
      </c>
      <c r="H41" s="89">
        <f t="shared" si="7"/>
        <v>0</v>
      </c>
      <c r="I41" s="89">
        <f t="shared" si="7"/>
        <v>0</v>
      </c>
    </row>
    <row r="42" spans="1:9" ht="26.25" customHeight="1">
      <c r="A42" s="21" t="s">
        <v>49</v>
      </c>
      <c r="B42" s="90" t="s">
        <v>148</v>
      </c>
      <c r="C42" s="90">
        <v>551</v>
      </c>
      <c r="D42" s="91" t="s">
        <v>2</v>
      </c>
      <c r="E42" s="90">
        <v>8220027240</v>
      </c>
      <c r="F42" s="90">
        <v>120</v>
      </c>
      <c r="G42" s="89">
        <f>329748+244893</f>
        <v>574641</v>
      </c>
      <c r="H42" s="89">
        <v>0</v>
      </c>
      <c r="I42" s="89">
        <v>0</v>
      </c>
    </row>
    <row r="43" spans="1:9" ht="107.25" customHeight="1">
      <c r="A43" s="21" t="s">
        <v>50</v>
      </c>
      <c r="B43" s="90" t="s">
        <v>296</v>
      </c>
      <c r="C43" s="90">
        <v>551</v>
      </c>
      <c r="D43" s="91" t="s">
        <v>2</v>
      </c>
      <c r="E43" s="90">
        <v>8220075140</v>
      </c>
      <c r="F43" s="90"/>
      <c r="G43" s="40">
        <f>G44+G46</f>
        <v>38591</v>
      </c>
      <c r="H43" s="89">
        <f>H44+H46</f>
        <v>37400</v>
      </c>
      <c r="I43" s="89">
        <f>I44+I46</f>
        <v>37400</v>
      </c>
    </row>
    <row r="44" spans="1:9" ht="36" customHeight="1">
      <c r="A44" s="21" t="s">
        <v>51</v>
      </c>
      <c r="B44" s="90" t="s">
        <v>39</v>
      </c>
      <c r="C44" s="90">
        <v>551</v>
      </c>
      <c r="D44" s="91" t="s">
        <v>2</v>
      </c>
      <c r="E44" s="90">
        <v>8220075140</v>
      </c>
      <c r="F44" s="90">
        <v>100</v>
      </c>
      <c r="G44" s="89">
        <f>G45</f>
        <v>0</v>
      </c>
      <c r="H44" s="89">
        <f>H45</f>
        <v>7484</v>
      </c>
      <c r="I44" s="89">
        <f>I45</f>
        <v>7484</v>
      </c>
    </row>
    <row r="45" spans="1:9" ht="37.5" customHeight="1">
      <c r="A45" s="21" t="s">
        <v>178</v>
      </c>
      <c r="B45" s="90" t="s">
        <v>148</v>
      </c>
      <c r="C45" s="90">
        <v>551</v>
      </c>
      <c r="D45" s="91" t="s">
        <v>2</v>
      </c>
      <c r="E45" s="90">
        <v>8220075140</v>
      </c>
      <c r="F45" s="90">
        <v>120</v>
      </c>
      <c r="G45" s="89">
        <v>0</v>
      </c>
      <c r="H45" s="89">
        <v>7484</v>
      </c>
      <c r="I45" s="89">
        <v>7484</v>
      </c>
    </row>
    <row r="46" spans="1:9" ht="37.5" customHeight="1">
      <c r="A46" s="21" t="s">
        <v>52</v>
      </c>
      <c r="B46" s="90" t="s">
        <v>197</v>
      </c>
      <c r="C46" s="90">
        <v>551</v>
      </c>
      <c r="D46" s="91" t="s">
        <v>2</v>
      </c>
      <c r="E46" s="90">
        <v>8220075140</v>
      </c>
      <c r="F46" s="90">
        <v>200</v>
      </c>
      <c r="G46" s="92">
        <f>G47</f>
        <v>38591</v>
      </c>
      <c r="H46" s="89">
        <f>H47</f>
        <v>29916</v>
      </c>
      <c r="I46" s="89">
        <f>I47</f>
        <v>29916</v>
      </c>
    </row>
    <row r="47" spans="1:9" ht="53.25" customHeight="1">
      <c r="A47" s="21" t="s">
        <v>53</v>
      </c>
      <c r="B47" s="90" t="s">
        <v>47</v>
      </c>
      <c r="C47" s="90">
        <v>551</v>
      </c>
      <c r="D47" s="91" t="s">
        <v>2</v>
      </c>
      <c r="E47" s="90">
        <v>8220075140</v>
      </c>
      <c r="F47" s="90">
        <v>240</v>
      </c>
      <c r="G47" s="92">
        <v>38591</v>
      </c>
      <c r="H47" s="92">
        <v>29916</v>
      </c>
      <c r="I47" s="92">
        <v>29916</v>
      </c>
    </row>
    <row r="48" spans="1:9" ht="19.5" customHeight="1">
      <c r="A48" s="21" t="s">
        <v>56</v>
      </c>
      <c r="B48" s="31" t="s">
        <v>19</v>
      </c>
      <c r="C48" s="31">
        <v>551</v>
      </c>
      <c r="D48" s="29" t="s">
        <v>26</v>
      </c>
      <c r="E48" s="83"/>
      <c r="F48" s="29"/>
      <c r="G48" s="40">
        <f aca="true" t="shared" si="8" ref="G48:I50">G49</f>
        <v>30000</v>
      </c>
      <c r="H48" s="30">
        <f t="shared" si="8"/>
        <v>30000</v>
      </c>
      <c r="I48" s="32">
        <f t="shared" si="8"/>
        <v>30000</v>
      </c>
    </row>
    <row r="49" spans="1:9" ht="34.5" customHeight="1">
      <c r="A49" s="21" t="s">
        <v>57</v>
      </c>
      <c r="B49" s="28" t="s">
        <v>274</v>
      </c>
      <c r="C49" s="31">
        <v>551</v>
      </c>
      <c r="D49" s="29" t="s">
        <v>26</v>
      </c>
      <c r="E49" s="83" t="s">
        <v>126</v>
      </c>
      <c r="F49" s="29"/>
      <c r="G49" s="40">
        <f t="shared" si="8"/>
        <v>30000</v>
      </c>
      <c r="H49" s="30">
        <f t="shared" si="8"/>
        <v>30000</v>
      </c>
      <c r="I49" s="32">
        <f t="shared" si="8"/>
        <v>30000</v>
      </c>
    </row>
    <row r="50" spans="1:9" ht="36" customHeight="1">
      <c r="A50" s="21" t="s">
        <v>58</v>
      </c>
      <c r="B50" s="31" t="s">
        <v>151</v>
      </c>
      <c r="C50" s="31">
        <v>551</v>
      </c>
      <c r="D50" s="29" t="s">
        <v>26</v>
      </c>
      <c r="E50" s="83" t="s">
        <v>131</v>
      </c>
      <c r="F50" s="29"/>
      <c r="G50" s="40">
        <f t="shared" si="8"/>
        <v>30000</v>
      </c>
      <c r="H50" s="30">
        <f t="shared" si="8"/>
        <v>30000</v>
      </c>
      <c r="I50" s="32">
        <f t="shared" si="8"/>
        <v>30000</v>
      </c>
    </row>
    <row r="51" spans="1:9" ht="37.5" customHeight="1">
      <c r="A51" s="21" t="s">
        <v>210</v>
      </c>
      <c r="B51" s="31" t="s">
        <v>152</v>
      </c>
      <c r="C51" s="31">
        <v>551</v>
      </c>
      <c r="D51" s="29" t="s">
        <v>26</v>
      </c>
      <c r="E51" s="83" t="s">
        <v>132</v>
      </c>
      <c r="F51" s="29"/>
      <c r="G51" s="40">
        <f>G53</f>
        <v>30000</v>
      </c>
      <c r="H51" s="30">
        <f>H53</f>
        <v>30000</v>
      </c>
      <c r="I51" s="32">
        <f>I53</f>
        <v>30000</v>
      </c>
    </row>
    <row r="52" spans="1:9" ht="18.75" customHeight="1">
      <c r="A52" s="21" t="s">
        <v>211</v>
      </c>
      <c r="B52" s="31" t="s">
        <v>93</v>
      </c>
      <c r="C52" s="31">
        <v>551</v>
      </c>
      <c r="D52" s="29" t="s">
        <v>26</v>
      </c>
      <c r="E52" s="83" t="s">
        <v>132</v>
      </c>
      <c r="F52" s="29" t="s">
        <v>89</v>
      </c>
      <c r="G52" s="40">
        <f>G53</f>
        <v>30000</v>
      </c>
      <c r="H52" s="30">
        <f>H53</f>
        <v>30000</v>
      </c>
      <c r="I52" s="30">
        <f>I53</f>
        <v>30000</v>
      </c>
    </row>
    <row r="53" spans="1:9" ht="22.5" customHeight="1">
      <c r="A53" s="21" t="s">
        <v>212</v>
      </c>
      <c r="B53" s="31" t="s">
        <v>159</v>
      </c>
      <c r="C53" s="31">
        <v>551</v>
      </c>
      <c r="D53" s="29" t="s">
        <v>26</v>
      </c>
      <c r="E53" s="83" t="s">
        <v>132</v>
      </c>
      <c r="F53" s="29" t="s">
        <v>158</v>
      </c>
      <c r="G53" s="40">
        <v>30000</v>
      </c>
      <c r="H53" s="30">
        <v>30000</v>
      </c>
      <c r="I53" s="32">
        <v>30000</v>
      </c>
    </row>
    <row r="54" spans="1:9" ht="24" customHeight="1">
      <c r="A54" s="21" t="s">
        <v>213</v>
      </c>
      <c r="B54" s="31" t="s">
        <v>99</v>
      </c>
      <c r="C54" s="31">
        <v>551</v>
      </c>
      <c r="D54" s="29" t="s">
        <v>27</v>
      </c>
      <c r="E54" s="83"/>
      <c r="F54" s="29"/>
      <c r="G54" s="40">
        <f>G55+G73</f>
        <v>947264.01</v>
      </c>
      <c r="H54" s="40">
        <f>H55+H73</f>
        <v>732260</v>
      </c>
      <c r="I54" s="40">
        <f>I55+I73</f>
        <v>738451</v>
      </c>
    </row>
    <row r="55" spans="1:9" ht="37.5" customHeight="1">
      <c r="A55" s="21" t="s">
        <v>214</v>
      </c>
      <c r="B55" s="31" t="s">
        <v>305</v>
      </c>
      <c r="C55" s="31">
        <v>551</v>
      </c>
      <c r="D55" s="29" t="s">
        <v>27</v>
      </c>
      <c r="E55" s="83" t="s">
        <v>133</v>
      </c>
      <c r="F55" s="29"/>
      <c r="G55" s="40">
        <f>G56+G66+G69</f>
        <v>907804.01</v>
      </c>
      <c r="H55" s="40">
        <f>H56+H69</f>
        <v>702965</v>
      </c>
      <c r="I55" s="40">
        <f>I56+I69</f>
        <v>709156</v>
      </c>
    </row>
    <row r="56" spans="1:9" ht="36" customHeight="1">
      <c r="A56" s="21" t="s">
        <v>184</v>
      </c>
      <c r="B56" s="31" t="s">
        <v>199</v>
      </c>
      <c r="C56" s="31">
        <v>551</v>
      </c>
      <c r="D56" s="29" t="s">
        <v>27</v>
      </c>
      <c r="E56" s="83" t="s">
        <v>134</v>
      </c>
      <c r="F56" s="29"/>
      <c r="G56" s="40">
        <f>G57+G60+G63</f>
        <v>667529.81</v>
      </c>
      <c r="H56" s="40">
        <f>H57+H60+H63</f>
        <v>502965</v>
      </c>
      <c r="I56" s="40">
        <f>I57+I60+I63</f>
        <v>509156</v>
      </c>
    </row>
    <row r="57" spans="1:9" ht="111" customHeight="1">
      <c r="A57" s="21" t="s">
        <v>119</v>
      </c>
      <c r="B57" s="31" t="s">
        <v>276</v>
      </c>
      <c r="C57" s="31">
        <v>551</v>
      </c>
      <c r="D57" s="29" t="s">
        <v>27</v>
      </c>
      <c r="E57" s="83" t="s">
        <v>135</v>
      </c>
      <c r="F57" s="29"/>
      <c r="G57" s="40">
        <f aca="true" t="shared" si="9" ref="G57:I58">G58</f>
        <v>175527.81</v>
      </c>
      <c r="H57" s="40">
        <f t="shared" si="9"/>
        <v>153453</v>
      </c>
      <c r="I57" s="40">
        <f t="shared" si="9"/>
        <v>157289</v>
      </c>
    </row>
    <row r="58" spans="1:9" ht="36" customHeight="1">
      <c r="A58" s="21" t="s">
        <v>120</v>
      </c>
      <c r="B58" s="31" t="s">
        <v>197</v>
      </c>
      <c r="C58" s="31">
        <v>551</v>
      </c>
      <c r="D58" s="29" t="s">
        <v>27</v>
      </c>
      <c r="E58" s="29" t="s">
        <v>135</v>
      </c>
      <c r="F58" s="29" t="s">
        <v>46</v>
      </c>
      <c r="G58" s="40">
        <f t="shared" si="9"/>
        <v>175527.81</v>
      </c>
      <c r="H58" s="30">
        <f t="shared" si="9"/>
        <v>153453</v>
      </c>
      <c r="I58" s="30">
        <f t="shared" si="9"/>
        <v>157289</v>
      </c>
    </row>
    <row r="59" spans="1:9" ht="51.75" customHeight="1">
      <c r="A59" s="21" t="s">
        <v>121</v>
      </c>
      <c r="B59" s="31" t="s">
        <v>47</v>
      </c>
      <c r="C59" s="31">
        <v>551</v>
      </c>
      <c r="D59" s="29" t="s">
        <v>27</v>
      </c>
      <c r="E59" s="29" t="s">
        <v>135</v>
      </c>
      <c r="F59" s="29" t="s">
        <v>38</v>
      </c>
      <c r="G59" s="40">
        <v>175527.81</v>
      </c>
      <c r="H59" s="30">
        <v>153453</v>
      </c>
      <c r="I59" s="30">
        <v>157289</v>
      </c>
    </row>
    <row r="60" spans="1:9" ht="108" customHeight="1" thickBot="1">
      <c r="A60" s="21" t="s">
        <v>59</v>
      </c>
      <c r="B60" s="31" t="s">
        <v>237</v>
      </c>
      <c r="C60" s="31">
        <v>551</v>
      </c>
      <c r="D60" s="29" t="s">
        <v>27</v>
      </c>
      <c r="E60" s="83" t="s">
        <v>136</v>
      </c>
      <c r="F60" s="29"/>
      <c r="G60" s="50">
        <f aca="true" t="shared" si="10" ref="G60:I61">G61</f>
        <v>106490</v>
      </c>
      <c r="H60" s="50">
        <f t="shared" si="10"/>
        <v>94200</v>
      </c>
      <c r="I60" s="50">
        <f t="shared" si="10"/>
        <v>96555</v>
      </c>
    </row>
    <row r="61" spans="1:9" ht="37.5" customHeight="1" thickBot="1">
      <c r="A61" s="21" t="s">
        <v>60</v>
      </c>
      <c r="B61" s="31" t="s">
        <v>200</v>
      </c>
      <c r="C61" s="31">
        <v>551</v>
      </c>
      <c r="D61" s="29" t="s">
        <v>27</v>
      </c>
      <c r="E61" s="29" t="s">
        <v>136</v>
      </c>
      <c r="F61" s="29" t="s">
        <v>46</v>
      </c>
      <c r="G61" s="51">
        <f t="shared" si="10"/>
        <v>106490</v>
      </c>
      <c r="H61" s="30">
        <f t="shared" si="10"/>
        <v>94200</v>
      </c>
      <c r="I61" s="30">
        <f t="shared" si="10"/>
        <v>96555</v>
      </c>
    </row>
    <row r="62" spans="1:9" ht="39" customHeight="1">
      <c r="A62" s="21" t="s">
        <v>61</v>
      </c>
      <c r="B62" s="31" t="s">
        <v>47</v>
      </c>
      <c r="C62" s="31">
        <v>551</v>
      </c>
      <c r="D62" s="29" t="s">
        <v>27</v>
      </c>
      <c r="E62" s="86" t="s">
        <v>136</v>
      </c>
      <c r="F62" s="86" t="s">
        <v>38</v>
      </c>
      <c r="G62" s="87">
        <v>106490</v>
      </c>
      <c r="H62" s="88">
        <v>94200</v>
      </c>
      <c r="I62" s="30">
        <v>96555</v>
      </c>
    </row>
    <row r="63" spans="1:9" ht="108.75" customHeight="1">
      <c r="A63" s="21" t="s">
        <v>62</v>
      </c>
      <c r="B63" s="31" t="s">
        <v>306</v>
      </c>
      <c r="C63" s="31">
        <v>551</v>
      </c>
      <c r="D63" s="29" t="s">
        <v>27</v>
      </c>
      <c r="E63" s="83" t="s">
        <v>137</v>
      </c>
      <c r="F63" s="29"/>
      <c r="G63" s="40">
        <f aca="true" t="shared" si="11" ref="G63:I64">G64</f>
        <v>385512</v>
      </c>
      <c r="H63" s="30">
        <f t="shared" si="11"/>
        <v>255312</v>
      </c>
      <c r="I63" s="30">
        <f t="shared" si="11"/>
        <v>255312</v>
      </c>
    </row>
    <row r="64" spans="1:9" ht="90" customHeight="1">
      <c r="A64" s="21" t="s">
        <v>122</v>
      </c>
      <c r="B64" s="31" t="s">
        <v>39</v>
      </c>
      <c r="C64" s="31">
        <v>551</v>
      </c>
      <c r="D64" s="29" t="s">
        <v>27</v>
      </c>
      <c r="E64" s="29" t="s">
        <v>137</v>
      </c>
      <c r="F64" s="29" t="s">
        <v>40</v>
      </c>
      <c r="G64" s="40">
        <f t="shared" si="11"/>
        <v>385512</v>
      </c>
      <c r="H64" s="30">
        <f t="shared" si="11"/>
        <v>255312</v>
      </c>
      <c r="I64" s="30">
        <f t="shared" si="11"/>
        <v>255312</v>
      </c>
    </row>
    <row r="65" spans="1:9" ht="24" customHeight="1">
      <c r="A65" s="21" t="s">
        <v>123</v>
      </c>
      <c r="B65" s="31" t="s">
        <v>164</v>
      </c>
      <c r="C65" s="31">
        <v>551</v>
      </c>
      <c r="D65" s="29" t="s">
        <v>27</v>
      </c>
      <c r="E65" s="29" t="s">
        <v>137</v>
      </c>
      <c r="F65" s="29" t="s">
        <v>100</v>
      </c>
      <c r="G65" s="40">
        <f>255312+130200</f>
        <v>385512</v>
      </c>
      <c r="H65" s="40">
        <v>255312</v>
      </c>
      <c r="I65" s="40">
        <v>255312</v>
      </c>
    </row>
    <row r="66" spans="1:9" ht="123.75" customHeight="1">
      <c r="A66" s="21" t="s">
        <v>124</v>
      </c>
      <c r="B66" s="31" t="s">
        <v>393</v>
      </c>
      <c r="C66" s="28">
        <v>551</v>
      </c>
      <c r="D66" s="29" t="s">
        <v>27</v>
      </c>
      <c r="E66" s="83" t="s">
        <v>394</v>
      </c>
      <c r="F66" s="83"/>
      <c r="G66" s="40">
        <f aca="true" t="shared" si="12" ref="G66:I67">G67</f>
        <v>40274.2</v>
      </c>
      <c r="H66" s="40">
        <f t="shared" si="12"/>
        <v>0</v>
      </c>
      <c r="I66" s="40">
        <f t="shared" si="12"/>
        <v>0</v>
      </c>
    </row>
    <row r="67" spans="1:9" ht="35.25" customHeight="1">
      <c r="A67" s="21" t="s">
        <v>63</v>
      </c>
      <c r="B67" s="31" t="s">
        <v>197</v>
      </c>
      <c r="C67" s="28">
        <v>551</v>
      </c>
      <c r="D67" s="29" t="s">
        <v>27</v>
      </c>
      <c r="E67" s="83" t="s">
        <v>394</v>
      </c>
      <c r="F67" s="83" t="s">
        <v>46</v>
      </c>
      <c r="G67" s="40">
        <f t="shared" si="12"/>
        <v>40274.2</v>
      </c>
      <c r="H67" s="30">
        <f t="shared" si="12"/>
        <v>0</v>
      </c>
      <c r="I67" s="30">
        <f t="shared" si="12"/>
        <v>0</v>
      </c>
    </row>
    <row r="68" spans="1:9" ht="35.25" customHeight="1">
      <c r="A68" s="21" t="s">
        <v>64</v>
      </c>
      <c r="B68" s="31" t="s">
        <v>47</v>
      </c>
      <c r="C68" s="28">
        <v>551</v>
      </c>
      <c r="D68" s="29" t="s">
        <v>27</v>
      </c>
      <c r="E68" s="83" t="s">
        <v>394</v>
      </c>
      <c r="F68" s="83" t="s">
        <v>38</v>
      </c>
      <c r="G68" s="40">
        <f>22579+17695.2</f>
        <v>40274.2</v>
      </c>
      <c r="H68" s="30">
        <v>0</v>
      </c>
      <c r="I68" s="30">
        <v>0</v>
      </c>
    </row>
    <row r="69" spans="1:9" ht="35.25" customHeight="1">
      <c r="A69" s="21" t="s">
        <v>65</v>
      </c>
      <c r="B69" s="33" t="s">
        <v>262</v>
      </c>
      <c r="C69" s="31">
        <v>551</v>
      </c>
      <c r="D69" s="29" t="s">
        <v>27</v>
      </c>
      <c r="E69" s="83" t="s">
        <v>130</v>
      </c>
      <c r="F69" s="83"/>
      <c r="G69" s="40">
        <f aca="true" t="shared" si="13" ref="G69:I71">G70</f>
        <v>200000</v>
      </c>
      <c r="H69" s="40">
        <f t="shared" si="13"/>
        <v>200000</v>
      </c>
      <c r="I69" s="40">
        <f t="shared" si="13"/>
        <v>200000</v>
      </c>
    </row>
    <row r="70" spans="1:9" ht="89.25" customHeight="1">
      <c r="A70" s="21" t="s">
        <v>66</v>
      </c>
      <c r="B70" s="31" t="s">
        <v>297</v>
      </c>
      <c r="C70" s="31">
        <v>551</v>
      </c>
      <c r="D70" s="29" t="s">
        <v>27</v>
      </c>
      <c r="E70" s="83" t="s">
        <v>183</v>
      </c>
      <c r="F70" s="83"/>
      <c r="G70" s="40">
        <f t="shared" si="13"/>
        <v>200000</v>
      </c>
      <c r="H70" s="30">
        <f t="shared" si="13"/>
        <v>200000</v>
      </c>
      <c r="I70" s="30">
        <f t="shared" si="13"/>
        <v>200000</v>
      </c>
    </row>
    <row r="71" spans="1:9" ht="36" customHeight="1">
      <c r="A71" s="21" t="s">
        <v>67</v>
      </c>
      <c r="B71" s="31" t="s">
        <v>197</v>
      </c>
      <c r="C71" s="31">
        <v>551</v>
      </c>
      <c r="D71" s="29" t="s">
        <v>27</v>
      </c>
      <c r="E71" s="83" t="s">
        <v>183</v>
      </c>
      <c r="F71" s="83" t="s">
        <v>46</v>
      </c>
      <c r="G71" s="40">
        <f t="shared" si="13"/>
        <v>200000</v>
      </c>
      <c r="H71" s="30">
        <f t="shared" si="13"/>
        <v>200000</v>
      </c>
      <c r="I71" s="30">
        <f t="shared" si="13"/>
        <v>200000</v>
      </c>
    </row>
    <row r="72" spans="1:9" ht="51" customHeight="1">
      <c r="A72" s="21" t="s">
        <v>68</v>
      </c>
      <c r="B72" s="31" t="s">
        <v>47</v>
      </c>
      <c r="C72" s="31">
        <v>551</v>
      </c>
      <c r="D72" s="29" t="s">
        <v>27</v>
      </c>
      <c r="E72" s="83" t="s">
        <v>183</v>
      </c>
      <c r="F72" s="83" t="s">
        <v>38</v>
      </c>
      <c r="G72" s="40">
        <v>200000</v>
      </c>
      <c r="H72" s="30">
        <v>200000</v>
      </c>
      <c r="I72" s="30">
        <v>200000</v>
      </c>
    </row>
    <row r="73" spans="1:9" ht="34.5" customHeight="1">
      <c r="A73" s="21" t="s">
        <v>69</v>
      </c>
      <c r="B73" s="28" t="s">
        <v>274</v>
      </c>
      <c r="C73" s="31">
        <v>551</v>
      </c>
      <c r="D73" s="29" t="s">
        <v>27</v>
      </c>
      <c r="E73" s="29" t="s">
        <v>126</v>
      </c>
      <c r="F73" s="29"/>
      <c r="G73" s="40">
        <f aca="true" t="shared" si="14" ref="G73:I76">G74</f>
        <v>39460</v>
      </c>
      <c r="H73" s="40">
        <f t="shared" si="14"/>
        <v>29295</v>
      </c>
      <c r="I73" s="40">
        <f t="shared" si="14"/>
        <v>29295</v>
      </c>
    </row>
    <row r="74" spans="1:9" ht="37.5" customHeight="1">
      <c r="A74" s="21" t="s">
        <v>70</v>
      </c>
      <c r="B74" s="31" t="s">
        <v>151</v>
      </c>
      <c r="C74" s="31">
        <v>551</v>
      </c>
      <c r="D74" s="29" t="s">
        <v>27</v>
      </c>
      <c r="E74" s="29" t="s">
        <v>131</v>
      </c>
      <c r="F74" s="29"/>
      <c r="G74" s="40">
        <f>G75+G78</f>
        <v>39460</v>
      </c>
      <c r="H74" s="40">
        <f t="shared" si="14"/>
        <v>29295</v>
      </c>
      <c r="I74" s="40">
        <f t="shared" si="14"/>
        <v>29295</v>
      </c>
    </row>
    <row r="75" spans="1:9" ht="110.25" customHeight="1">
      <c r="A75" s="21" t="s">
        <v>71</v>
      </c>
      <c r="B75" s="31" t="s">
        <v>315</v>
      </c>
      <c r="C75" s="28">
        <v>551</v>
      </c>
      <c r="D75" s="29" t="s">
        <v>27</v>
      </c>
      <c r="E75" s="29" t="s">
        <v>313</v>
      </c>
      <c r="F75" s="29"/>
      <c r="G75" s="40">
        <f>G76</f>
        <v>39060</v>
      </c>
      <c r="H75" s="40">
        <f>H76</f>
        <v>29295</v>
      </c>
      <c r="I75" s="40">
        <f>I76</f>
        <v>29295</v>
      </c>
    </row>
    <row r="76" spans="1:9" ht="25.5" customHeight="1">
      <c r="A76" s="21" t="s">
        <v>72</v>
      </c>
      <c r="B76" s="28" t="s">
        <v>150</v>
      </c>
      <c r="C76" s="28">
        <v>551</v>
      </c>
      <c r="D76" s="29" t="s">
        <v>27</v>
      </c>
      <c r="E76" s="29" t="s">
        <v>313</v>
      </c>
      <c r="F76" s="29" t="s">
        <v>82</v>
      </c>
      <c r="G76" s="40">
        <f t="shared" si="14"/>
        <v>39060</v>
      </c>
      <c r="H76" s="30">
        <f t="shared" si="14"/>
        <v>29295</v>
      </c>
      <c r="I76" s="30">
        <f t="shared" si="14"/>
        <v>29295</v>
      </c>
    </row>
    <row r="77" spans="1:9" ht="24" customHeight="1">
      <c r="A77" s="21" t="s">
        <v>74</v>
      </c>
      <c r="B77" s="28" t="s">
        <v>181</v>
      </c>
      <c r="C77" s="28">
        <v>551</v>
      </c>
      <c r="D77" s="29" t="s">
        <v>27</v>
      </c>
      <c r="E77" s="29" t="s">
        <v>313</v>
      </c>
      <c r="F77" s="29" t="s">
        <v>180</v>
      </c>
      <c r="G77" s="40">
        <f>29295+9765</f>
        <v>39060</v>
      </c>
      <c r="H77" s="30">
        <v>29295</v>
      </c>
      <c r="I77" s="30">
        <v>29295</v>
      </c>
    </row>
    <row r="78" spans="1:9" ht="112.5" customHeight="1">
      <c r="A78" s="21" t="s">
        <v>75</v>
      </c>
      <c r="B78" s="31" t="s">
        <v>374</v>
      </c>
      <c r="C78" s="28">
        <v>551</v>
      </c>
      <c r="D78" s="29" t="s">
        <v>27</v>
      </c>
      <c r="E78" s="29" t="s">
        <v>373</v>
      </c>
      <c r="F78" s="29"/>
      <c r="G78" s="40">
        <f aca="true" t="shared" si="15" ref="G78:I79">G79</f>
        <v>400</v>
      </c>
      <c r="H78" s="40">
        <f t="shared" si="15"/>
        <v>0</v>
      </c>
      <c r="I78" s="40">
        <f t="shared" si="15"/>
        <v>0</v>
      </c>
    </row>
    <row r="79" spans="1:9" ht="24" customHeight="1">
      <c r="A79" s="21" t="s">
        <v>76</v>
      </c>
      <c r="B79" s="28" t="s">
        <v>150</v>
      </c>
      <c r="C79" s="28">
        <v>551</v>
      </c>
      <c r="D79" s="29" t="s">
        <v>27</v>
      </c>
      <c r="E79" s="29" t="s">
        <v>373</v>
      </c>
      <c r="F79" s="29" t="s">
        <v>82</v>
      </c>
      <c r="G79" s="40">
        <f t="shared" si="15"/>
        <v>400</v>
      </c>
      <c r="H79" s="30">
        <f t="shared" si="15"/>
        <v>0</v>
      </c>
      <c r="I79" s="30">
        <f t="shared" si="15"/>
        <v>0</v>
      </c>
    </row>
    <row r="80" spans="1:9" ht="24" customHeight="1">
      <c r="A80" s="21" t="s">
        <v>154</v>
      </c>
      <c r="B80" s="28" t="s">
        <v>181</v>
      </c>
      <c r="C80" s="28">
        <v>551</v>
      </c>
      <c r="D80" s="29" t="s">
        <v>27</v>
      </c>
      <c r="E80" s="29" t="s">
        <v>373</v>
      </c>
      <c r="F80" s="29" t="s">
        <v>180</v>
      </c>
      <c r="G80" s="40">
        <v>400</v>
      </c>
      <c r="H80" s="30">
        <v>0</v>
      </c>
      <c r="I80" s="30">
        <v>0</v>
      </c>
    </row>
    <row r="81" spans="1:9" ht="34.5" customHeight="1">
      <c r="A81" s="21" t="s">
        <v>155</v>
      </c>
      <c r="B81" s="31" t="s">
        <v>54</v>
      </c>
      <c r="C81" s="31">
        <v>551</v>
      </c>
      <c r="D81" s="29" t="s">
        <v>55</v>
      </c>
      <c r="E81" s="83"/>
      <c r="F81" s="83"/>
      <c r="G81" s="40">
        <f>G82</f>
        <v>638231</v>
      </c>
      <c r="H81" s="40">
        <f>H82</f>
        <v>603384</v>
      </c>
      <c r="I81" s="40">
        <f>I82</f>
        <v>603726</v>
      </c>
    </row>
    <row r="82" spans="1:9" ht="54" customHeight="1">
      <c r="A82" s="21" t="s">
        <v>156</v>
      </c>
      <c r="B82" s="31" t="s">
        <v>311</v>
      </c>
      <c r="C82" s="34">
        <v>551</v>
      </c>
      <c r="D82" s="29" t="s">
        <v>28</v>
      </c>
      <c r="E82" s="83"/>
      <c r="F82" s="83"/>
      <c r="G82" s="40">
        <f aca="true" t="shared" si="16" ref="G82:I83">G83</f>
        <v>638231</v>
      </c>
      <c r="H82" s="30">
        <f t="shared" si="16"/>
        <v>603384</v>
      </c>
      <c r="I82" s="30">
        <f t="shared" si="16"/>
        <v>603726</v>
      </c>
    </row>
    <row r="83" spans="1:9" ht="36" customHeight="1">
      <c r="A83" s="21" t="s">
        <v>157</v>
      </c>
      <c r="B83" s="31" t="s">
        <v>253</v>
      </c>
      <c r="C83" s="31">
        <v>551</v>
      </c>
      <c r="D83" s="29" t="s">
        <v>28</v>
      </c>
      <c r="E83" s="83" t="s">
        <v>133</v>
      </c>
      <c r="F83" s="83"/>
      <c r="G83" s="40">
        <f t="shared" si="16"/>
        <v>638231</v>
      </c>
      <c r="H83" s="30">
        <f t="shared" si="16"/>
        <v>603384</v>
      </c>
      <c r="I83" s="30">
        <f t="shared" si="16"/>
        <v>603726</v>
      </c>
    </row>
    <row r="84" spans="1:9" ht="34.5" customHeight="1">
      <c r="A84" s="21" t="s">
        <v>125</v>
      </c>
      <c r="B84" s="31" t="s">
        <v>263</v>
      </c>
      <c r="C84" s="31">
        <v>551</v>
      </c>
      <c r="D84" s="29" t="s">
        <v>28</v>
      </c>
      <c r="E84" s="83" t="s">
        <v>138</v>
      </c>
      <c r="F84" s="83"/>
      <c r="G84" s="40">
        <f>G85+G88+G91</f>
        <v>638231</v>
      </c>
      <c r="H84" s="40">
        <f>H85+H88+H91</f>
        <v>603384</v>
      </c>
      <c r="I84" s="40">
        <f>I85+I88+I91</f>
        <v>603726</v>
      </c>
    </row>
    <row r="85" spans="1:9" ht="105.75" customHeight="1">
      <c r="A85" s="21" t="s">
        <v>79</v>
      </c>
      <c r="B85" s="31" t="s">
        <v>264</v>
      </c>
      <c r="C85" s="31">
        <v>551</v>
      </c>
      <c r="D85" s="29" t="s">
        <v>28</v>
      </c>
      <c r="E85" s="83" t="s">
        <v>139</v>
      </c>
      <c r="F85" s="83"/>
      <c r="G85" s="40">
        <f aca="true" t="shared" si="17" ref="G85:I86">G86</f>
        <v>12820</v>
      </c>
      <c r="H85" s="30">
        <f t="shared" si="17"/>
        <v>13173</v>
      </c>
      <c r="I85" s="30">
        <f t="shared" si="17"/>
        <v>13515</v>
      </c>
    </row>
    <row r="86" spans="1:9" ht="34.5" customHeight="1">
      <c r="A86" s="21" t="s">
        <v>80</v>
      </c>
      <c r="B86" s="31" t="s">
        <v>197</v>
      </c>
      <c r="C86" s="31">
        <v>551</v>
      </c>
      <c r="D86" s="29" t="s">
        <v>28</v>
      </c>
      <c r="E86" s="83" t="s">
        <v>139</v>
      </c>
      <c r="F86" s="83" t="s">
        <v>46</v>
      </c>
      <c r="G86" s="40">
        <f t="shared" si="17"/>
        <v>12820</v>
      </c>
      <c r="H86" s="30">
        <f t="shared" si="17"/>
        <v>13173</v>
      </c>
      <c r="I86" s="32">
        <f t="shared" si="17"/>
        <v>13515</v>
      </c>
    </row>
    <row r="87" spans="1:9" ht="37.5" customHeight="1">
      <c r="A87" s="21" t="s">
        <v>90</v>
      </c>
      <c r="B87" s="31" t="s">
        <v>200</v>
      </c>
      <c r="C87" s="31">
        <v>551</v>
      </c>
      <c r="D87" s="29" t="s">
        <v>28</v>
      </c>
      <c r="E87" s="83" t="s">
        <v>139</v>
      </c>
      <c r="F87" s="83" t="s">
        <v>38</v>
      </c>
      <c r="G87" s="40">
        <v>12820</v>
      </c>
      <c r="H87" s="30">
        <v>13173</v>
      </c>
      <c r="I87" s="32">
        <v>13515</v>
      </c>
    </row>
    <row r="88" spans="1:9" ht="113.25" customHeight="1">
      <c r="A88" s="21" t="s">
        <v>81</v>
      </c>
      <c r="B88" s="31" t="s">
        <v>299</v>
      </c>
      <c r="C88" s="31">
        <v>551</v>
      </c>
      <c r="D88" s="29" t="s">
        <v>28</v>
      </c>
      <c r="E88" s="83" t="s">
        <v>140</v>
      </c>
      <c r="F88" s="83"/>
      <c r="G88" s="40">
        <f aca="true" t="shared" si="18" ref="G88:I89">G89</f>
        <v>35200</v>
      </c>
      <c r="H88" s="40">
        <f t="shared" si="18"/>
        <v>0</v>
      </c>
      <c r="I88" s="40">
        <f t="shared" si="18"/>
        <v>0</v>
      </c>
    </row>
    <row r="89" spans="1:9" ht="36" customHeight="1">
      <c r="A89" s="21" t="s">
        <v>227</v>
      </c>
      <c r="B89" s="31" t="s">
        <v>200</v>
      </c>
      <c r="C89" s="31">
        <v>551</v>
      </c>
      <c r="D89" s="29" t="s">
        <v>28</v>
      </c>
      <c r="E89" s="83" t="s">
        <v>140</v>
      </c>
      <c r="F89" s="83" t="s">
        <v>46</v>
      </c>
      <c r="G89" s="40">
        <f t="shared" si="18"/>
        <v>35200</v>
      </c>
      <c r="H89" s="30">
        <f t="shared" si="18"/>
        <v>0</v>
      </c>
      <c r="I89" s="30">
        <f t="shared" si="18"/>
        <v>0</v>
      </c>
    </row>
    <row r="90" spans="1:9" ht="51.75" customHeight="1">
      <c r="A90" s="21" t="s">
        <v>228</v>
      </c>
      <c r="B90" s="31" t="s">
        <v>47</v>
      </c>
      <c r="C90" s="31">
        <v>551</v>
      </c>
      <c r="D90" s="29" t="s">
        <v>28</v>
      </c>
      <c r="E90" s="83" t="s">
        <v>140</v>
      </c>
      <c r="F90" s="83" t="s">
        <v>38</v>
      </c>
      <c r="G90" s="40">
        <v>35200</v>
      </c>
      <c r="H90" s="30">
        <v>0</v>
      </c>
      <c r="I90" s="32">
        <v>0</v>
      </c>
    </row>
    <row r="91" spans="1:9" ht="128.25" customHeight="1">
      <c r="A91" s="21" t="s">
        <v>229</v>
      </c>
      <c r="B91" s="31" t="s">
        <v>339</v>
      </c>
      <c r="C91" s="31">
        <v>551</v>
      </c>
      <c r="D91" s="29" t="s">
        <v>28</v>
      </c>
      <c r="E91" s="83" t="s">
        <v>340</v>
      </c>
      <c r="F91" s="83"/>
      <c r="G91" s="40">
        <f>G92+G94</f>
        <v>590211</v>
      </c>
      <c r="H91" s="40">
        <f>H92+H94</f>
        <v>590211</v>
      </c>
      <c r="I91" s="40">
        <f>I92+I94</f>
        <v>590211</v>
      </c>
    </row>
    <row r="92" spans="1:9" ht="51.75" customHeight="1">
      <c r="A92" s="21" t="s">
        <v>230</v>
      </c>
      <c r="B92" s="31" t="s">
        <v>39</v>
      </c>
      <c r="C92" s="31">
        <v>551</v>
      </c>
      <c r="D92" s="29" t="s">
        <v>28</v>
      </c>
      <c r="E92" s="83" t="s">
        <v>340</v>
      </c>
      <c r="F92" s="83" t="s">
        <v>40</v>
      </c>
      <c r="G92" s="40">
        <f>G93</f>
        <v>167925.5</v>
      </c>
      <c r="H92" s="30">
        <f>H93</f>
        <v>117700</v>
      </c>
      <c r="I92" s="32">
        <f>I93</f>
        <v>117700</v>
      </c>
    </row>
    <row r="93" spans="1:9" ht="39" customHeight="1">
      <c r="A93" s="21" t="s">
        <v>231</v>
      </c>
      <c r="B93" s="44" t="s">
        <v>164</v>
      </c>
      <c r="C93" s="31">
        <v>551</v>
      </c>
      <c r="D93" s="29" t="s">
        <v>28</v>
      </c>
      <c r="E93" s="83" t="s">
        <v>340</v>
      </c>
      <c r="F93" s="83" t="s">
        <v>41</v>
      </c>
      <c r="G93" s="40">
        <v>167925.5</v>
      </c>
      <c r="H93" s="30">
        <v>117700</v>
      </c>
      <c r="I93" s="32">
        <v>117700</v>
      </c>
    </row>
    <row r="94" spans="1:9" ht="41.25" customHeight="1">
      <c r="A94" s="21" t="s">
        <v>232</v>
      </c>
      <c r="B94" s="31" t="s">
        <v>200</v>
      </c>
      <c r="C94" s="31">
        <v>551</v>
      </c>
      <c r="D94" s="29" t="s">
        <v>28</v>
      </c>
      <c r="E94" s="83" t="s">
        <v>340</v>
      </c>
      <c r="F94" s="83" t="s">
        <v>46</v>
      </c>
      <c r="G94" s="40">
        <f>G95</f>
        <v>422285.5</v>
      </c>
      <c r="H94" s="30">
        <f>H95</f>
        <v>472511</v>
      </c>
      <c r="I94" s="32">
        <f>I95</f>
        <v>472511</v>
      </c>
    </row>
    <row r="95" spans="1:9" ht="51.75" customHeight="1">
      <c r="A95" s="21" t="s">
        <v>233</v>
      </c>
      <c r="B95" s="44" t="s">
        <v>47</v>
      </c>
      <c r="C95" s="31">
        <v>551</v>
      </c>
      <c r="D95" s="29" t="s">
        <v>28</v>
      </c>
      <c r="E95" s="83" t="s">
        <v>340</v>
      </c>
      <c r="F95" s="83" t="s">
        <v>38</v>
      </c>
      <c r="G95" s="40">
        <v>422285.5</v>
      </c>
      <c r="H95" s="30">
        <v>472511</v>
      </c>
      <c r="I95" s="32">
        <v>472511</v>
      </c>
    </row>
    <row r="96" spans="1:9" ht="22.5" customHeight="1">
      <c r="A96" s="21" t="s">
        <v>234</v>
      </c>
      <c r="B96" s="31" t="s">
        <v>7</v>
      </c>
      <c r="C96" s="31">
        <v>551</v>
      </c>
      <c r="D96" s="29" t="s">
        <v>8</v>
      </c>
      <c r="E96" s="83"/>
      <c r="F96" s="83"/>
      <c r="G96" s="40">
        <f>G97+G106+G130</f>
        <v>58897831.86</v>
      </c>
      <c r="H96" s="40">
        <f>H97+H106+H130</f>
        <v>42746083</v>
      </c>
      <c r="I96" s="40">
        <f>I97+I106+I130</f>
        <v>13212847</v>
      </c>
    </row>
    <row r="97" spans="1:9" ht="25.5" customHeight="1">
      <c r="A97" s="21" t="s">
        <v>235</v>
      </c>
      <c r="B97" s="31" t="s">
        <v>171</v>
      </c>
      <c r="C97" s="31">
        <v>551</v>
      </c>
      <c r="D97" s="29" t="s">
        <v>165</v>
      </c>
      <c r="E97" s="83"/>
      <c r="F97" s="83"/>
      <c r="G97" s="40">
        <f aca="true" t="shared" si="19" ref="G97:I98">G98</f>
        <v>10993428</v>
      </c>
      <c r="H97" s="30">
        <f t="shared" si="19"/>
        <v>10913485</v>
      </c>
      <c r="I97" s="30">
        <f t="shared" si="19"/>
        <v>11339105</v>
      </c>
    </row>
    <row r="98" spans="1:9" ht="36" customHeight="1">
      <c r="A98" s="21" t="s">
        <v>236</v>
      </c>
      <c r="B98" s="31" t="s">
        <v>265</v>
      </c>
      <c r="C98" s="31">
        <v>551</v>
      </c>
      <c r="D98" s="29" t="s">
        <v>165</v>
      </c>
      <c r="E98" s="83" t="s">
        <v>133</v>
      </c>
      <c r="F98" s="83"/>
      <c r="G98" s="40">
        <f t="shared" si="19"/>
        <v>10993428</v>
      </c>
      <c r="H98" s="30">
        <f t="shared" si="19"/>
        <v>10913485</v>
      </c>
      <c r="I98" s="30">
        <f t="shared" si="19"/>
        <v>11339105</v>
      </c>
    </row>
    <row r="99" spans="1:9" ht="56.25" customHeight="1">
      <c r="A99" s="21" t="s">
        <v>285</v>
      </c>
      <c r="B99" s="31" t="s">
        <v>277</v>
      </c>
      <c r="C99" s="31">
        <v>551</v>
      </c>
      <c r="D99" s="29" t="s">
        <v>165</v>
      </c>
      <c r="E99" s="83" t="s">
        <v>203</v>
      </c>
      <c r="F99" s="83"/>
      <c r="G99" s="40">
        <f>G103+G100</f>
        <v>10993428</v>
      </c>
      <c r="H99" s="30">
        <f>H103+H100</f>
        <v>10913485</v>
      </c>
      <c r="I99" s="30">
        <f>I103+I100</f>
        <v>11339105</v>
      </c>
    </row>
    <row r="100" spans="1:9" ht="144.75" customHeight="1">
      <c r="A100" s="21" t="s">
        <v>286</v>
      </c>
      <c r="B100" s="31" t="s">
        <v>284</v>
      </c>
      <c r="C100" s="31">
        <v>551</v>
      </c>
      <c r="D100" s="29" t="s">
        <v>165</v>
      </c>
      <c r="E100" s="83" t="s">
        <v>283</v>
      </c>
      <c r="F100" s="83"/>
      <c r="G100" s="40">
        <f aca="true" t="shared" si="20" ref="G100:I101">G101</f>
        <v>5</v>
      </c>
      <c r="H100" s="30">
        <f t="shared" si="20"/>
        <v>5</v>
      </c>
      <c r="I100" s="30">
        <f t="shared" si="20"/>
        <v>5</v>
      </c>
    </row>
    <row r="101" spans="1:9" ht="36" customHeight="1">
      <c r="A101" s="21" t="s">
        <v>287</v>
      </c>
      <c r="B101" s="31" t="s">
        <v>200</v>
      </c>
      <c r="C101" s="31">
        <v>551</v>
      </c>
      <c r="D101" s="29" t="s">
        <v>165</v>
      </c>
      <c r="E101" s="83" t="s">
        <v>283</v>
      </c>
      <c r="F101" s="83" t="s">
        <v>46</v>
      </c>
      <c r="G101" s="40">
        <f t="shared" si="20"/>
        <v>5</v>
      </c>
      <c r="H101" s="30">
        <f t="shared" si="20"/>
        <v>5</v>
      </c>
      <c r="I101" s="30">
        <f t="shared" si="20"/>
        <v>5</v>
      </c>
    </row>
    <row r="102" spans="1:9" ht="35.25" customHeight="1">
      <c r="A102" s="21" t="s">
        <v>288</v>
      </c>
      <c r="B102" s="31" t="s">
        <v>47</v>
      </c>
      <c r="C102" s="31">
        <v>551</v>
      </c>
      <c r="D102" s="29" t="s">
        <v>165</v>
      </c>
      <c r="E102" s="83" t="s">
        <v>283</v>
      </c>
      <c r="F102" s="83" t="s">
        <v>38</v>
      </c>
      <c r="G102" s="40">
        <v>5</v>
      </c>
      <c r="H102" s="30">
        <v>5</v>
      </c>
      <c r="I102" s="30">
        <v>5</v>
      </c>
    </row>
    <row r="103" spans="1:9" ht="108" customHeight="1">
      <c r="A103" s="21" t="s">
        <v>289</v>
      </c>
      <c r="B103" s="31" t="s">
        <v>300</v>
      </c>
      <c r="C103" s="31">
        <v>551</v>
      </c>
      <c r="D103" s="29" t="s">
        <v>165</v>
      </c>
      <c r="E103" s="83" t="s">
        <v>166</v>
      </c>
      <c r="F103" s="83"/>
      <c r="G103" s="40">
        <f aca="true" t="shared" si="21" ref="G103:I104">G104</f>
        <v>10993423</v>
      </c>
      <c r="H103" s="30">
        <f t="shared" si="21"/>
        <v>10913480</v>
      </c>
      <c r="I103" s="30">
        <f t="shared" si="21"/>
        <v>11339100</v>
      </c>
    </row>
    <row r="104" spans="1:9" ht="24" customHeight="1">
      <c r="A104" s="21" t="s">
        <v>290</v>
      </c>
      <c r="B104" s="28" t="s">
        <v>93</v>
      </c>
      <c r="C104" s="31">
        <v>551</v>
      </c>
      <c r="D104" s="29" t="s">
        <v>165</v>
      </c>
      <c r="E104" s="83" t="s">
        <v>166</v>
      </c>
      <c r="F104" s="83" t="s">
        <v>89</v>
      </c>
      <c r="G104" s="40">
        <f t="shared" si="21"/>
        <v>10993423</v>
      </c>
      <c r="H104" s="30">
        <f t="shared" si="21"/>
        <v>10913480</v>
      </c>
      <c r="I104" s="30">
        <f t="shared" si="21"/>
        <v>11339100</v>
      </c>
    </row>
    <row r="105" spans="1:9" ht="70.5" customHeight="1">
      <c r="A105" s="21" t="s">
        <v>291</v>
      </c>
      <c r="B105" s="31" t="s">
        <v>301</v>
      </c>
      <c r="C105" s="31">
        <v>551</v>
      </c>
      <c r="D105" s="29" t="s">
        <v>165</v>
      </c>
      <c r="E105" s="83" t="s">
        <v>166</v>
      </c>
      <c r="F105" s="83" t="s">
        <v>167</v>
      </c>
      <c r="G105" s="40">
        <v>10993423</v>
      </c>
      <c r="H105" s="30">
        <v>10913480</v>
      </c>
      <c r="I105" s="30">
        <v>11339100</v>
      </c>
    </row>
    <row r="106" spans="1:9" ht="24" customHeight="1">
      <c r="A106" s="21" t="s">
        <v>292</v>
      </c>
      <c r="B106" s="31" t="s">
        <v>94</v>
      </c>
      <c r="C106" s="31">
        <v>551</v>
      </c>
      <c r="D106" s="29" t="s">
        <v>29</v>
      </c>
      <c r="E106" s="83"/>
      <c r="F106" s="83"/>
      <c r="G106" s="40">
        <f aca="true" t="shared" si="22" ref="G106:I107">G107</f>
        <v>47883408.3</v>
      </c>
      <c r="H106" s="30">
        <f t="shared" si="22"/>
        <v>31832598</v>
      </c>
      <c r="I106" s="30">
        <f t="shared" si="22"/>
        <v>1873742</v>
      </c>
    </row>
    <row r="107" spans="1:9" ht="36" customHeight="1">
      <c r="A107" s="21" t="s">
        <v>293</v>
      </c>
      <c r="B107" s="31" t="s">
        <v>270</v>
      </c>
      <c r="C107" s="31">
        <v>551</v>
      </c>
      <c r="D107" s="29" t="s">
        <v>29</v>
      </c>
      <c r="E107" s="83" t="s">
        <v>133</v>
      </c>
      <c r="F107" s="83"/>
      <c r="G107" s="40">
        <f t="shared" si="22"/>
        <v>47883408.3</v>
      </c>
      <c r="H107" s="30">
        <f t="shared" si="22"/>
        <v>31832598</v>
      </c>
      <c r="I107" s="30">
        <f t="shared" si="22"/>
        <v>1873742</v>
      </c>
    </row>
    <row r="108" spans="1:9" ht="54.75" customHeight="1">
      <c r="A108" s="21" t="s">
        <v>91</v>
      </c>
      <c r="B108" s="31" t="s">
        <v>277</v>
      </c>
      <c r="C108" s="31">
        <v>551</v>
      </c>
      <c r="D108" s="29" t="s">
        <v>29</v>
      </c>
      <c r="E108" s="83" t="s">
        <v>203</v>
      </c>
      <c r="F108" s="83"/>
      <c r="G108" s="40">
        <f>G109+G112+G115+G118+G121+G124+G127</f>
        <v>47883408.3</v>
      </c>
      <c r="H108" s="40">
        <f>H109+H121+H127+H124+H112</f>
        <v>31832598</v>
      </c>
      <c r="I108" s="40">
        <f>I109+I121+I127+I124+I112</f>
        <v>1873742</v>
      </c>
    </row>
    <row r="109" spans="1:9" ht="144.75" customHeight="1">
      <c r="A109" s="21" t="s">
        <v>40</v>
      </c>
      <c r="B109" s="28" t="s">
        <v>278</v>
      </c>
      <c r="C109" s="28">
        <v>551</v>
      </c>
      <c r="D109" s="29" t="s">
        <v>29</v>
      </c>
      <c r="E109" s="83" t="s">
        <v>141</v>
      </c>
      <c r="F109" s="83"/>
      <c r="G109" s="40">
        <f aca="true" t="shared" si="23" ref="G109:I113">G110</f>
        <v>2482023.3</v>
      </c>
      <c r="H109" s="40">
        <f t="shared" si="23"/>
        <v>1799231.5</v>
      </c>
      <c r="I109" s="40">
        <f t="shared" si="23"/>
        <v>1873742</v>
      </c>
    </row>
    <row r="110" spans="1:9" ht="36" customHeight="1">
      <c r="A110" s="21" t="s">
        <v>168</v>
      </c>
      <c r="B110" s="31" t="s">
        <v>201</v>
      </c>
      <c r="C110" s="28">
        <v>551</v>
      </c>
      <c r="D110" s="29" t="s">
        <v>29</v>
      </c>
      <c r="E110" s="83" t="s">
        <v>141</v>
      </c>
      <c r="F110" s="83" t="s">
        <v>46</v>
      </c>
      <c r="G110" s="40">
        <f t="shared" si="23"/>
        <v>2482023.3</v>
      </c>
      <c r="H110" s="30">
        <f t="shared" si="23"/>
        <v>1799231.5</v>
      </c>
      <c r="I110" s="30">
        <f t="shared" si="23"/>
        <v>1873742</v>
      </c>
    </row>
    <row r="111" spans="1:9" ht="36" customHeight="1">
      <c r="A111" s="21" t="s">
        <v>169</v>
      </c>
      <c r="B111" s="31" t="s">
        <v>47</v>
      </c>
      <c r="C111" s="28">
        <v>551</v>
      </c>
      <c r="D111" s="29" t="s">
        <v>29</v>
      </c>
      <c r="E111" s="83" t="s">
        <v>141</v>
      </c>
      <c r="F111" s="83" t="s">
        <v>38</v>
      </c>
      <c r="G111" s="40">
        <v>2482023.3</v>
      </c>
      <c r="H111" s="40">
        <v>1799231.5</v>
      </c>
      <c r="I111" s="30">
        <v>1873742</v>
      </c>
    </row>
    <row r="112" spans="1:9" ht="141.75" customHeight="1">
      <c r="A112" s="21" t="s">
        <v>101</v>
      </c>
      <c r="B112" s="28" t="s">
        <v>398</v>
      </c>
      <c r="C112" s="28">
        <v>551</v>
      </c>
      <c r="D112" s="29" t="s">
        <v>29</v>
      </c>
      <c r="E112" s="83" t="s">
        <v>388</v>
      </c>
      <c r="F112" s="83"/>
      <c r="G112" s="40">
        <f t="shared" si="23"/>
        <v>3820000</v>
      </c>
      <c r="H112" s="40">
        <f t="shared" si="23"/>
        <v>0</v>
      </c>
      <c r="I112" s="40">
        <f t="shared" si="23"/>
        <v>0</v>
      </c>
    </row>
    <row r="113" spans="1:9" ht="36" customHeight="1">
      <c r="A113" s="21" t="s">
        <v>102</v>
      </c>
      <c r="B113" s="31" t="s">
        <v>201</v>
      </c>
      <c r="C113" s="28">
        <v>551</v>
      </c>
      <c r="D113" s="29" t="s">
        <v>29</v>
      </c>
      <c r="E113" s="83" t="s">
        <v>388</v>
      </c>
      <c r="F113" s="83" t="s">
        <v>46</v>
      </c>
      <c r="G113" s="40">
        <f t="shared" si="23"/>
        <v>3820000</v>
      </c>
      <c r="H113" s="30">
        <f t="shared" si="23"/>
        <v>0</v>
      </c>
      <c r="I113" s="30">
        <f t="shared" si="23"/>
        <v>0</v>
      </c>
    </row>
    <row r="114" spans="1:9" ht="36" customHeight="1">
      <c r="A114" s="21" t="s">
        <v>103</v>
      </c>
      <c r="B114" s="31" t="s">
        <v>47</v>
      </c>
      <c r="C114" s="28">
        <v>551</v>
      </c>
      <c r="D114" s="29" t="s">
        <v>29</v>
      </c>
      <c r="E114" s="83" t="s">
        <v>388</v>
      </c>
      <c r="F114" s="83" t="s">
        <v>38</v>
      </c>
      <c r="G114" s="40">
        <v>3820000</v>
      </c>
      <c r="H114" s="40">
        <v>0</v>
      </c>
      <c r="I114" s="30">
        <v>0</v>
      </c>
    </row>
    <row r="115" spans="1:9" ht="178.5" customHeight="1">
      <c r="A115" s="21" t="s">
        <v>104</v>
      </c>
      <c r="B115" s="31" t="s">
        <v>414</v>
      </c>
      <c r="C115" s="28">
        <v>551</v>
      </c>
      <c r="D115" s="29" t="s">
        <v>29</v>
      </c>
      <c r="E115" s="83" t="s">
        <v>413</v>
      </c>
      <c r="F115" s="83"/>
      <c r="G115" s="40">
        <f aca="true" t="shared" si="24" ref="G115:I116">G116</f>
        <v>34250451</v>
      </c>
      <c r="H115" s="30">
        <f t="shared" si="24"/>
        <v>0</v>
      </c>
      <c r="I115" s="30">
        <f t="shared" si="24"/>
        <v>0</v>
      </c>
    </row>
    <row r="116" spans="1:9" ht="36" customHeight="1">
      <c r="A116" s="21" t="s">
        <v>105</v>
      </c>
      <c r="B116" s="31" t="s">
        <v>197</v>
      </c>
      <c r="C116" s="28">
        <v>551</v>
      </c>
      <c r="D116" s="29" t="s">
        <v>29</v>
      </c>
      <c r="E116" s="83" t="s">
        <v>413</v>
      </c>
      <c r="F116" s="83" t="s">
        <v>46</v>
      </c>
      <c r="G116" s="40">
        <f t="shared" si="24"/>
        <v>34250451</v>
      </c>
      <c r="H116" s="30">
        <f t="shared" si="24"/>
        <v>0</v>
      </c>
      <c r="I116" s="30">
        <f t="shared" si="24"/>
        <v>0</v>
      </c>
    </row>
    <row r="117" spans="1:9" ht="36" customHeight="1">
      <c r="A117" s="21" t="s">
        <v>106</v>
      </c>
      <c r="B117" s="31" t="s">
        <v>47</v>
      </c>
      <c r="C117" s="28">
        <v>551</v>
      </c>
      <c r="D117" s="29" t="s">
        <v>29</v>
      </c>
      <c r="E117" s="83" t="s">
        <v>413</v>
      </c>
      <c r="F117" s="83" t="s">
        <v>38</v>
      </c>
      <c r="G117" s="40">
        <v>34250451</v>
      </c>
      <c r="H117" s="40">
        <v>0</v>
      </c>
      <c r="I117" s="40">
        <v>0</v>
      </c>
    </row>
    <row r="118" spans="1:9" ht="159.75" customHeight="1">
      <c r="A118" s="21" t="s">
        <v>107</v>
      </c>
      <c r="B118" s="31" t="s">
        <v>400</v>
      </c>
      <c r="C118" s="28">
        <v>551</v>
      </c>
      <c r="D118" s="29" t="s">
        <v>29</v>
      </c>
      <c r="E118" s="83" t="s">
        <v>399</v>
      </c>
      <c r="F118" s="83"/>
      <c r="G118" s="40">
        <f aca="true" t="shared" si="25" ref="G118:I119">G119</f>
        <v>851700</v>
      </c>
      <c r="H118" s="30">
        <f t="shared" si="25"/>
        <v>0</v>
      </c>
      <c r="I118" s="30">
        <f t="shared" si="25"/>
        <v>0</v>
      </c>
    </row>
    <row r="119" spans="1:9" ht="36" customHeight="1">
      <c r="A119" s="21" t="s">
        <v>100</v>
      </c>
      <c r="B119" s="31" t="s">
        <v>197</v>
      </c>
      <c r="C119" s="28">
        <v>551</v>
      </c>
      <c r="D119" s="29" t="s">
        <v>29</v>
      </c>
      <c r="E119" s="83" t="s">
        <v>399</v>
      </c>
      <c r="F119" s="83" t="s">
        <v>46</v>
      </c>
      <c r="G119" s="40">
        <f t="shared" si="25"/>
        <v>851700</v>
      </c>
      <c r="H119" s="30">
        <f t="shared" si="25"/>
        <v>0</v>
      </c>
      <c r="I119" s="30">
        <f t="shared" si="25"/>
        <v>0</v>
      </c>
    </row>
    <row r="120" spans="1:9" ht="36" customHeight="1">
      <c r="A120" s="21" t="s">
        <v>254</v>
      </c>
      <c r="B120" s="31" t="s">
        <v>47</v>
      </c>
      <c r="C120" s="28">
        <v>551</v>
      </c>
      <c r="D120" s="29" t="s">
        <v>29</v>
      </c>
      <c r="E120" s="83" t="s">
        <v>399</v>
      </c>
      <c r="F120" s="83" t="s">
        <v>38</v>
      </c>
      <c r="G120" s="40">
        <v>851700</v>
      </c>
      <c r="H120" s="40">
        <v>0</v>
      </c>
      <c r="I120" s="40">
        <v>0</v>
      </c>
    </row>
    <row r="121" spans="1:9" ht="165" customHeight="1">
      <c r="A121" s="21" t="s">
        <v>255</v>
      </c>
      <c r="B121" s="31" t="s">
        <v>338</v>
      </c>
      <c r="C121" s="28">
        <v>551</v>
      </c>
      <c r="D121" s="29" t="s">
        <v>29</v>
      </c>
      <c r="E121" s="83" t="s">
        <v>294</v>
      </c>
      <c r="F121" s="83"/>
      <c r="G121" s="40">
        <f aca="true" t="shared" si="26" ref="G121:I125">G122</f>
        <v>5800100</v>
      </c>
      <c r="H121" s="30">
        <f t="shared" si="26"/>
        <v>0</v>
      </c>
      <c r="I121" s="30">
        <f t="shared" si="26"/>
        <v>0</v>
      </c>
    </row>
    <row r="122" spans="1:9" ht="21" customHeight="1">
      <c r="A122" s="21" t="s">
        <v>256</v>
      </c>
      <c r="B122" s="31" t="s">
        <v>197</v>
      </c>
      <c r="C122" s="28">
        <v>551</v>
      </c>
      <c r="D122" s="29" t="s">
        <v>29</v>
      </c>
      <c r="E122" s="83" t="s">
        <v>294</v>
      </c>
      <c r="F122" s="83" t="s">
        <v>46</v>
      </c>
      <c r="G122" s="40">
        <f t="shared" si="26"/>
        <v>5800100</v>
      </c>
      <c r="H122" s="30">
        <f t="shared" si="26"/>
        <v>0</v>
      </c>
      <c r="I122" s="30">
        <f t="shared" si="26"/>
        <v>0</v>
      </c>
    </row>
    <row r="123" spans="1:9" ht="54">
      <c r="A123" s="21" t="s">
        <v>108</v>
      </c>
      <c r="B123" s="31" t="s">
        <v>47</v>
      </c>
      <c r="C123" s="28">
        <v>551</v>
      </c>
      <c r="D123" s="29" t="s">
        <v>29</v>
      </c>
      <c r="E123" s="83" t="s">
        <v>294</v>
      </c>
      <c r="F123" s="83" t="s">
        <v>38</v>
      </c>
      <c r="G123" s="40">
        <f>5794200+5900</f>
        <v>5800100</v>
      </c>
      <c r="H123" s="40">
        <v>0</v>
      </c>
      <c r="I123" s="40">
        <v>0</v>
      </c>
    </row>
    <row r="124" spans="1:9" ht="144">
      <c r="A124" s="21" t="s">
        <v>170</v>
      </c>
      <c r="B124" s="31" t="s">
        <v>376</v>
      </c>
      <c r="C124" s="28">
        <v>551</v>
      </c>
      <c r="D124" s="29" t="s">
        <v>29</v>
      </c>
      <c r="E124" s="83" t="s">
        <v>375</v>
      </c>
      <c r="F124" s="83"/>
      <c r="G124" s="40">
        <f t="shared" si="26"/>
        <v>0</v>
      </c>
      <c r="H124" s="30">
        <f t="shared" si="26"/>
        <v>30033366.5</v>
      </c>
      <c r="I124" s="30">
        <f t="shared" si="26"/>
        <v>0</v>
      </c>
    </row>
    <row r="125" spans="1:9" ht="36">
      <c r="A125" s="21" t="s">
        <v>257</v>
      </c>
      <c r="B125" s="31" t="s">
        <v>197</v>
      </c>
      <c r="C125" s="28">
        <v>551</v>
      </c>
      <c r="D125" s="29" t="s">
        <v>29</v>
      </c>
      <c r="E125" s="83" t="s">
        <v>375</v>
      </c>
      <c r="F125" s="83" t="s">
        <v>46</v>
      </c>
      <c r="G125" s="40">
        <f t="shared" si="26"/>
        <v>0</v>
      </c>
      <c r="H125" s="30">
        <f t="shared" si="26"/>
        <v>30033366.5</v>
      </c>
      <c r="I125" s="30">
        <f t="shared" si="26"/>
        <v>0</v>
      </c>
    </row>
    <row r="126" spans="1:9" ht="54">
      <c r="A126" s="21" t="s">
        <v>258</v>
      </c>
      <c r="B126" s="31" t="s">
        <v>47</v>
      </c>
      <c r="C126" s="28">
        <v>551</v>
      </c>
      <c r="D126" s="29" t="s">
        <v>29</v>
      </c>
      <c r="E126" s="83" t="s">
        <v>375</v>
      </c>
      <c r="F126" s="83" t="s">
        <v>38</v>
      </c>
      <c r="G126" s="40">
        <v>0</v>
      </c>
      <c r="H126" s="40">
        <v>30033366.5</v>
      </c>
      <c r="I126" s="40">
        <v>0</v>
      </c>
    </row>
    <row r="127" spans="1:9" ht="156" customHeight="1">
      <c r="A127" s="21" t="s">
        <v>259</v>
      </c>
      <c r="B127" s="31" t="s">
        <v>307</v>
      </c>
      <c r="C127" s="28">
        <v>551</v>
      </c>
      <c r="D127" s="29" t="s">
        <v>29</v>
      </c>
      <c r="E127" s="83" t="s">
        <v>303</v>
      </c>
      <c r="F127" s="83"/>
      <c r="G127" s="40">
        <f aca="true" t="shared" si="27" ref="G127:I128">G128</f>
        <v>679134</v>
      </c>
      <c r="H127" s="30">
        <f t="shared" si="27"/>
        <v>0</v>
      </c>
      <c r="I127" s="30">
        <f t="shared" si="27"/>
        <v>0</v>
      </c>
    </row>
    <row r="128" spans="1:9" ht="35.25" customHeight="1">
      <c r="A128" s="21" t="s">
        <v>179</v>
      </c>
      <c r="B128" s="31" t="s">
        <v>197</v>
      </c>
      <c r="C128" s="28">
        <v>551</v>
      </c>
      <c r="D128" s="29" t="s">
        <v>29</v>
      </c>
      <c r="E128" s="83" t="s">
        <v>303</v>
      </c>
      <c r="F128" s="83" t="s">
        <v>46</v>
      </c>
      <c r="G128" s="40">
        <f t="shared" si="27"/>
        <v>679134</v>
      </c>
      <c r="H128" s="30">
        <f t="shared" si="27"/>
        <v>0</v>
      </c>
      <c r="I128" s="30">
        <f t="shared" si="27"/>
        <v>0</v>
      </c>
    </row>
    <row r="129" spans="1:9" ht="33.75" customHeight="1">
      <c r="A129" s="21" t="s">
        <v>41</v>
      </c>
      <c r="B129" s="31" t="s">
        <v>47</v>
      </c>
      <c r="C129" s="28">
        <v>551</v>
      </c>
      <c r="D129" s="29" t="s">
        <v>29</v>
      </c>
      <c r="E129" s="83" t="s">
        <v>303</v>
      </c>
      <c r="F129" s="83" t="s">
        <v>38</v>
      </c>
      <c r="G129" s="40">
        <v>679134</v>
      </c>
      <c r="H129" s="40">
        <v>0</v>
      </c>
      <c r="I129" s="40">
        <v>0</v>
      </c>
    </row>
    <row r="130" spans="1:9" ht="27.75" customHeight="1">
      <c r="A130" s="21" t="s">
        <v>185</v>
      </c>
      <c r="B130" s="31" t="s">
        <v>341</v>
      </c>
      <c r="C130" s="31">
        <v>551</v>
      </c>
      <c r="D130" s="29" t="s">
        <v>342</v>
      </c>
      <c r="E130" s="83"/>
      <c r="F130" s="83"/>
      <c r="G130" s="40">
        <f>G131</f>
        <v>20995.56</v>
      </c>
      <c r="H130" s="40">
        <f aca="true" t="shared" si="28" ref="H130:I134">H131</f>
        <v>0</v>
      </c>
      <c r="I130" s="40">
        <f t="shared" si="28"/>
        <v>0</v>
      </c>
    </row>
    <row r="131" spans="1:9" ht="33.75" customHeight="1">
      <c r="A131" s="21" t="s">
        <v>260</v>
      </c>
      <c r="B131" s="28" t="s">
        <v>274</v>
      </c>
      <c r="C131" s="31">
        <v>551</v>
      </c>
      <c r="D131" s="29" t="s">
        <v>342</v>
      </c>
      <c r="E131" s="83" t="s">
        <v>126</v>
      </c>
      <c r="F131" s="83"/>
      <c r="G131" s="40">
        <f>G132</f>
        <v>20995.56</v>
      </c>
      <c r="H131" s="40">
        <f t="shared" si="28"/>
        <v>0</v>
      </c>
      <c r="I131" s="40">
        <f t="shared" si="28"/>
        <v>0</v>
      </c>
    </row>
    <row r="132" spans="1:9" ht="33.75" customHeight="1">
      <c r="A132" s="21" t="s">
        <v>261</v>
      </c>
      <c r="B132" s="31" t="s">
        <v>151</v>
      </c>
      <c r="C132" s="31">
        <v>551</v>
      </c>
      <c r="D132" s="29" t="s">
        <v>342</v>
      </c>
      <c r="E132" s="83" t="s">
        <v>131</v>
      </c>
      <c r="F132" s="83"/>
      <c r="G132" s="40">
        <f>G133</f>
        <v>20995.56</v>
      </c>
      <c r="H132" s="40">
        <f t="shared" si="28"/>
        <v>0</v>
      </c>
      <c r="I132" s="40">
        <f t="shared" si="28"/>
        <v>0</v>
      </c>
    </row>
    <row r="133" spans="1:9" ht="109.5" customHeight="1">
      <c r="A133" s="21" t="s">
        <v>186</v>
      </c>
      <c r="B133" s="31" t="s">
        <v>344</v>
      </c>
      <c r="C133" s="31">
        <v>551</v>
      </c>
      <c r="D133" s="29" t="s">
        <v>342</v>
      </c>
      <c r="E133" s="83" t="s">
        <v>343</v>
      </c>
      <c r="F133" s="83"/>
      <c r="G133" s="40">
        <f>G134</f>
        <v>20995.56</v>
      </c>
      <c r="H133" s="40">
        <f t="shared" si="28"/>
        <v>0</v>
      </c>
      <c r="I133" s="40">
        <f t="shared" si="28"/>
        <v>0</v>
      </c>
    </row>
    <row r="134" spans="1:9" ht="25.5" customHeight="1">
      <c r="A134" s="21" t="s">
        <v>187</v>
      </c>
      <c r="B134" s="28" t="s">
        <v>150</v>
      </c>
      <c r="C134" s="31">
        <v>551</v>
      </c>
      <c r="D134" s="29" t="s">
        <v>342</v>
      </c>
      <c r="E134" s="83" t="s">
        <v>343</v>
      </c>
      <c r="F134" s="83" t="s">
        <v>82</v>
      </c>
      <c r="G134" s="40">
        <f>G135</f>
        <v>20995.56</v>
      </c>
      <c r="H134" s="40">
        <f t="shared" si="28"/>
        <v>0</v>
      </c>
      <c r="I134" s="40">
        <f t="shared" si="28"/>
        <v>0</v>
      </c>
    </row>
    <row r="135" spans="1:9" ht="21" customHeight="1">
      <c r="A135" s="21" t="s">
        <v>188</v>
      </c>
      <c r="B135" s="28" t="s">
        <v>181</v>
      </c>
      <c r="C135" s="31">
        <v>551</v>
      </c>
      <c r="D135" s="29" t="s">
        <v>342</v>
      </c>
      <c r="E135" s="83" t="s">
        <v>343</v>
      </c>
      <c r="F135" s="83" t="s">
        <v>180</v>
      </c>
      <c r="G135" s="40">
        <v>20995.56</v>
      </c>
      <c r="H135" s="40">
        <v>0</v>
      </c>
      <c r="I135" s="40">
        <v>0</v>
      </c>
    </row>
    <row r="136" spans="1:9" ht="21.75" customHeight="1">
      <c r="A136" s="21" t="s">
        <v>189</v>
      </c>
      <c r="B136" s="31" t="s">
        <v>20</v>
      </c>
      <c r="C136" s="31">
        <v>551</v>
      </c>
      <c r="D136" s="29" t="s">
        <v>21</v>
      </c>
      <c r="E136" s="83"/>
      <c r="F136" s="83"/>
      <c r="G136" s="40">
        <f>G137+G168+G196</f>
        <v>117162872.41</v>
      </c>
      <c r="H136" s="40">
        <f>H137+H168+H196</f>
        <v>4712972</v>
      </c>
      <c r="I136" s="40">
        <f>I137+I168+I196</f>
        <v>4507876</v>
      </c>
    </row>
    <row r="137" spans="1:9" ht="21" customHeight="1">
      <c r="A137" s="21" t="s">
        <v>190</v>
      </c>
      <c r="B137" s="31" t="s">
        <v>116</v>
      </c>
      <c r="C137" s="31">
        <v>551</v>
      </c>
      <c r="D137" s="29" t="s">
        <v>115</v>
      </c>
      <c r="E137" s="83"/>
      <c r="F137" s="83"/>
      <c r="G137" s="40">
        <f>G138+G160</f>
        <v>52019528.10999999</v>
      </c>
      <c r="H137" s="40">
        <f>H138+H160</f>
        <v>70900</v>
      </c>
      <c r="I137" s="40">
        <f>I138+I160</f>
        <v>72652</v>
      </c>
    </row>
    <row r="138" spans="1:9" ht="36" customHeight="1">
      <c r="A138" s="21" t="s">
        <v>191</v>
      </c>
      <c r="B138" s="31" t="s">
        <v>198</v>
      </c>
      <c r="C138" s="31">
        <v>551</v>
      </c>
      <c r="D138" s="29" t="s">
        <v>115</v>
      </c>
      <c r="E138" s="83" t="s">
        <v>133</v>
      </c>
      <c r="F138" s="83"/>
      <c r="G138" s="40">
        <f>G139</f>
        <v>52018728.10999999</v>
      </c>
      <c r="H138" s="30">
        <f aca="true" t="shared" si="29" ref="G138:I158">H139</f>
        <v>70100</v>
      </c>
      <c r="I138" s="30">
        <f t="shared" si="29"/>
        <v>71852</v>
      </c>
    </row>
    <row r="139" spans="1:9" ht="36" customHeight="1">
      <c r="A139" s="21" t="s">
        <v>192</v>
      </c>
      <c r="B139" s="33" t="s">
        <v>266</v>
      </c>
      <c r="C139" s="31">
        <v>551</v>
      </c>
      <c r="D139" s="29" t="s">
        <v>115</v>
      </c>
      <c r="E139" s="83" t="s">
        <v>130</v>
      </c>
      <c r="F139" s="83"/>
      <c r="G139" s="40">
        <f>G140+G143+G146+G149+G154+G157</f>
        <v>52018728.10999999</v>
      </c>
      <c r="H139" s="40">
        <f>H140+H149+H154+H143</f>
        <v>70100</v>
      </c>
      <c r="I139" s="40">
        <f>I140+I149+I154+I143</f>
        <v>71852</v>
      </c>
    </row>
    <row r="140" spans="1:9" ht="104.25" customHeight="1">
      <c r="A140" s="21" t="s">
        <v>193</v>
      </c>
      <c r="B140" s="31" t="s">
        <v>267</v>
      </c>
      <c r="C140" s="31">
        <v>551</v>
      </c>
      <c r="D140" s="29" t="s">
        <v>115</v>
      </c>
      <c r="E140" s="83" t="s">
        <v>142</v>
      </c>
      <c r="F140" s="83"/>
      <c r="G140" s="40">
        <f t="shared" si="29"/>
        <v>68223</v>
      </c>
      <c r="H140" s="30">
        <f t="shared" si="29"/>
        <v>70100</v>
      </c>
      <c r="I140" s="30">
        <f t="shared" si="29"/>
        <v>71852</v>
      </c>
    </row>
    <row r="141" spans="1:9" ht="36" customHeight="1">
      <c r="A141" s="21" t="s">
        <v>194</v>
      </c>
      <c r="B141" s="31" t="s">
        <v>197</v>
      </c>
      <c r="C141" s="31">
        <v>551</v>
      </c>
      <c r="D141" s="29" t="s">
        <v>115</v>
      </c>
      <c r="E141" s="83" t="s">
        <v>142</v>
      </c>
      <c r="F141" s="83" t="s">
        <v>46</v>
      </c>
      <c r="G141" s="40">
        <f t="shared" si="29"/>
        <v>68223</v>
      </c>
      <c r="H141" s="30">
        <f t="shared" si="29"/>
        <v>70100</v>
      </c>
      <c r="I141" s="30">
        <f t="shared" si="29"/>
        <v>71852</v>
      </c>
    </row>
    <row r="142" spans="1:9" ht="36" customHeight="1">
      <c r="A142" s="21" t="s">
        <v>195</v>
      </c>
      <c r="B142" s="31" t="s">
        <v>47</v>
      </c>
      <c r="C142" s="31">
        <v>551</v>
      </c>
      <c r="D142" s="29" t="s">
        <v>115</v>
      </c>
      <c r="E142" s="83" t="s">
        <v>142</v>
      </c>
      <c r="F142" s="83" t="s">
        <v>38</v>
      </c>
      <c r="G142" s="40">
        <v>68223</v>
      </c>
      <c r="H142" s="30">
        <v>70100</v>
      </c>
      <c r="I142" s="30">
        <v>71852</v>
      </c>
    </row>
    <row r="143" spans="1:9" ht="144" customHeight="1">
      <c r="A143" s="21" t="s">
        <v>196</v>
      </c>
      <c r="B143" s="31" t="s">
        <v>378</v>
      </c>
      <c r="C143" s="31">
        <v>551</v>
      </c>
      <c r="D143" s="29" t="s">
        <v>115</v>
      </c>
      <c r="E143" s="83" t="s">
        <v>377</v>
      </c>
      <c r="F143" s="83"/>
      <c r="G143" s="40">
        <f t="shared" si="29"/>
        <v>72000</v>
      </c>
      <c r="H143" s="30">
        <f t="shared" si="29"/>
        <v>0</v>
      </c>
      <c r="I143" s="30">
        <f t="shared" si="29"/>
        <v>0</v>
      </c>
    </row>
    <row r="144" spans="1:9" ht="36" customHeight="1">
      <c r="A144" s="21" t="s">
        <v>218</v>
      </c>
      <c r="B144" s="31" t="s">
        <v>197</v>
      </c>
      <c r="C144" s="31">
        <v>551</v>
      </c>
      <c r="D144" s="29" t="s">
        <v>115</v>
      </c>
      <c r="E144" s="83" t="s">
        <v>377</v>
      </c>
      <c r="F144" s="83" t="s">
        <v>46</v>
      </c>
      <c r="G144" s="40">
        <f t="shared" si="29"/>
        <v>72000</v>
      </c>
      <c r="H144" s="30">
        <f t="shared" si="29"/>
        <v>0</v>
      </c>
      <c r="I144" s="30">
        <f t="shared" si="29"/>
        <v>0</v>
      </c>
    </row>
    <row r="145" spans="1:9" ht="36" customHeight="1">
      <c r="A145" s="21" t="s">
        <v>219</v>
      </c>
      <c r="B145" s="31" t="s">
        <v>47</v>
      </c>
      <c r="C145" s="31">
        <v>551</v>
      </c>
      <c r="D145" s="29" t="s">
        <v>115</v>
      </c>
      <c r="E145" s="83" t="s">
        <v>377</v>
      </c>
      <c r="F145" s="83" t="s">
        <v>38</v>
      </c>
      <c r="G145" s="40">
        <v>72000</v>
      </c>
      <c r="H145" s="30">
        <v>0</v>
      </c>
      <c r="I145" s="30">
        <v>0</v>
      </c>
    </row>
    <row r="146" spans="1:9" ht="163.5" customHeight="1">
      <c r="A146" s="21" t="s">
        <v>220</v>
      </c>
      <c r="B146" s="31" t="s">
        <v>424</v>
      </c>
      <c r="C146" s="31">
        <v>551</v>
      </c>
      <c r="D146" s="29" t="s">
        <v>115</v>
      </c>
      <c r="E146" s="83" t="s">
        <v>425</v>
      </c>
      <c r="F146" s="83"/>
      <c r="G146" s="40">
        <f t="shared" si="29"/>
        <v>1990375.91</v>
      </c>
      <c r="H146" s="30">
        <f t="shared" si="29"/>
        <v>0</v>
      </c>
      <c r="I146" s="30">
        <f t="shared" si="29"/>
        <v>0</v>
      </c>
    </row>
    <row r="147" spans="1:9" ht="36" customHeight="1" thickBot="1">
      <c r="A147" s="21" t="s">
        <v>221</v>
      </c>
      <c r="B147" s="100" t="s">
        <v>363</v>
      </c>
      <c r="C147" s="31">
        <v>551</v>
      </c>
      <c r="D147" s="29" t="s">
        <v>115</v>
      </c>
      <c r="E147" s="83" t="s">
        <v>425</v>
      </c>
      <c r="F147" s="83" t="s">
        <v>362</v>
      </c>
      <c r="G147" s="40">
        <f t="shared" si="29"/>
        <v>1990375.91</v>
      </c>
      <c r="H147" s="30">
        <f t="shared" si="29"/>
        <v>0</v>
      </c>
      <c r="I147" s="30">
        <f t="shared" si="29"/>
        <v>0</v>
      </c>
    </row>
    <row r="148" spans="1:9" ht="22.5" customHeight="1" thickBot="1">
      <c r="A148" s="21" t="s">
        <v>222</v>
      </c>
      <c r="B148" s="100" t="s">
        <v>364</v>
      </c>
      <c r="C148" s="31">
        <v>551</v>
      </c>
      <c r="D148" s="29" t="s">
        <v>115</v>
      </c>
      <c r="E148" s="83" t="s">
        <v>425</v>
      </c>
      <c r="F148" s="83" t="s">
        <v>365</v>
      </c>
      <c r="G148" s="40">
        <v>1990375.91</v>
      </c>
      <c r="H148" s="30">
        <v>0</v>
      </c>
      <c r="I148" s="30">
        <v>0</v>
      </c>
    </row>
    <row r="149" spans="1:9" ht="146.25" customHeight="1">
      <c r="A149" s="21" t="s">
        <v>223</v>
      </c>
      <c r="B149" s="31" t="s">
        <v>409</v>
      </c>
      <c r="C149" s="31">
        <v>551</v>
      </c>
      <c r="D149" s="29" t="s">
        <v>115</v>
      </c>
      <c r="E149" s="83" t="s">
        <v>327</v>
      </c>
      <c r="F149" s="83"/>
      <c r="G149" s="40">
        <f>G150+G152</f>
        <v>36456700</v>
      </c>
      <c r="H149" s="30">
        <f t="shared" si="29"/>
        <v>0</v>
      </c>
      <c r="I149" s="30">
        <f t="shared" si="29"/>
        <v>0</v>
      </c>
    </row>
    <row r="150" spans="1:9" ht="36" customHeight="1" thickBot="1">
      <c r="A150" s="21" t="s">
        <v>224</v>
      </c>
      <c r="B150" s="100" t="s">
        <v>363</v>
      </c>
      <c r="C150" s="31">
        <v>551</v>
      </c>
      <c r="D150" s="29" t="s">
        <v>115</v>
      </c>
      <c r="E150" s="83" t="s">
        <v>327</v>
      </c>
      <c r="F150" s="83" t="s">
        <v>362</v>
      </c>
      <c r="G150" s="40">
        <f t="shared" si="29"/>
        <v>29899366</v>
      </c>
      <c r="H150" s="30">
        <f t="shared" si="29"/>
        <v>0</v>
      </c>
      <c r="I150" s="30">
        <f t="shared" si="29"/>
        <v>0</v>
      </c>
    </row>
    <row r="151" spans="1:9" ht="21" customHeight="1" thickBot="1">
      <c r="A151" s="21" t="s">
        <v>225</v>
      </c>
      <c r="B151" s="100" t="s">
        <v>364</v>
      </c>
      <c r="C151" s="31">
        <v>551</v>
      </c>
      <c r="D151" s="29" t="s">
        <v>115</v>
      </c>
      <c r="E151" s="83" t="s">
        <v>327</v>
      </c>
      <c r="F151" s="83" t="s">
        <v>365</v>
      </c>
      <c r="G151" s="40">
        <v>29899366</v>
      </c>
      <c r="H151" s="30">
        <v>0</v>
      </c>
      <c r="I151" s="30">
        <v>0</v>
      </c>
    </row>
    <row r="152" spans="1:9" ht="21" customHeight="1">
      <c r="A152" s="21" t="s">
        <v>238</v>
      </c>
      <c r="B152" s="28" t="s">
        <v>93</v>
      </c>
      <c r="C152" s="28">
        <v>551</v>
      </c>
      <c r="D152" s="29" t="s">
        <v>115</v>
      </c>
      <c r="E152" s="83" t="s">
        <v>327</v>
      </c>
      <c r="F152" s="29" t="s">
        <v>89</v>
      </c>
      <c r="G152" s="40">
        <f>G153</f>
        <v>6557334</v>
      </c>
      <c r="H152" s="30">
        <f>H153</f>
        <v>0</v>
      </c>
      <c r="I152" s="32">
        <f>I153</f>
        <v>0</v>
      </c>
    </row>
    <row r="153" spans="1:9" ht="21" customHeight="1">
      <c r="A153" s="21" t="s">
        <v>239</v>
      </c>
      <c r="B153" s="28" t="s">
        <v>110</v>
      </c>
      <c r="C153" s="28">
        <v>551</v>
      </c>
      <c r="D153" s="29" t="s">
        <v>115</v>
      </c>
      <c r="E153" s="83" t="s">
        <v>327</v>
      </c>
      <c r="F153" s="29" t="s">
        <v>109</v>
      </c>
      <c r="G153" s="40">
        <v>6557334</v>
      </c>
      <c r="H153" s="30">
        <v>0</v>
      </c>
      <c r="I153" s="32">
        <v>0</v>
      </c>
    </row>
    <row r="154" spans="1:9" ht="125.25" customHeight="1">
      <c r="A154" s="21" t="s">
        <v>240</v>
      </c>
      <c r="B154" s="31" t="s">
        <v>410</v>
      </c>
      <c r="C154" s="31">
        <v>551</v>
      </c>
      <c r="D154" s="29" t="s">
        <v>115</v>
      </c>
      <c r="E154" s="83" t="s">
        <v>328</v>
      </c>
      <c r="F154" s="83"/>
      <c r="G154" s="40">
        <f t="shared" si="29"/>
        <v>12932547.91</v>
      </c>
      <c r="H154" s="30">
        <f t="shared" si="29"/>
        <v>0</v>
      </c>
      <c r="I154" s="30">
        <f t="shared" si="29"/>
        <v>0</v>
      </c>
    </row>
    <row r="155" spans="1:9" ht="26.25" customHeight="1">
      <c r="A155" s="21" t="s">
        <v>241</v>
      </c>
      <c r="B155" s="28" t="s">
        <v>93</v>
      </c>
      <c r="C155" s="31">
        <v>551</v>
      </c>
      <c r="D155" s="29" t="s">
        <v>115</v>
      </c>
      <c r="E155" s="83" t="s">
        <v>328</v>
      </c>
      <c r="F155" s="83" t="s">
        <v>89</v>
      </c>
      <c r="G155" s="40">
        <f t="shared" si="29"/>
        <v>12932547.91</v>
      </c>
      <c r="H155" s="30">
        <f t="shared" si="29"/>
        <v>0</v>
      </c>
      <c r="I155" s="30">
        <f t="shared" si="29"/>
        <v>0</v>
      </c>
    </row>
    <row r="156" spans="1:9" ht="21.75" customHeight="1">
      <c r="A156" s="21" t="s">
        <v>242</v>
      </c>
      <c r="B156" s="28" t="s">
        <v>110</v>
      </c>
      <c r="C156" s="31">
        <v>551</v>
      </c>
      <c r="D156" s="29" t="s">
        <v>115</v>
      </c>
      <c r="E156" s="83" t="s">
        <v>328</v>
      </c>
      <c r="F156" s="83" t="s">
        <v>109</v>
      </c>
      <c r="G156" s="40">
        <v>12932547.91</v>
      </c>
      <c r="H156" s="30">
        <v>0</v>
      </c>
      <c r="I156" s="30">
        <v>0</v>
      </c>
    </row>
    <row r="157" spans="1:9" ht="114" customHeight="1">
      <c r="A157" s="21" t="s">
        <v>243</v>
      </c>
      <c r="B157" s="31" t="s">
        <v>408</v>
      </c>
      <c r="C157" s="31">
        <v>551</v>
      </c>
      <c r="D157" s="29" t="s">
        <v>115</v>
      </c>
      <c r="E157" s="83" t="s">
        <v>407</v>
      </c>
      <c r="F157" s="83"/>
      <c r="G157" s="40">
        <f t="shared" si="29"/>
        <v>498881.29</v>
      </c>
      <c r="H157" s="30">
        <f t="shared" si="29"/>
        <v>0</v>
      </c>
      <c r="I157" s="30">
        <f t="shared" si="29"/>
        <v>0</v>
      </c>
    </row>
    <row r="158" spans="1:9" ht="30.75" customHeight="1">
      <c r="A158" s="21" t="s">
        <v>244</v>
      </c>
      <c r="B158" s="28" t="s">
        <v>93</v>
      </c>
      <c r="C158" s="31">
        <v>551</v>
      </c>
      <c r="D158" s="29" t="s">
        <v>115</v>
      </c>
      <c r="E158" s="83" t="s">
        <v>407</v>
      </c>
      <c r="F158" s="83" t="s">
        <v>89</v>
      </c>
      <c r="G158" s="40">
        <f t="shared" si="29"/>
        <v>498881.29</v>
      </c>
      <c r="H158" s="30">
        <f t="shared" si="29"/>
        <v>0</v>
      </c>
      <c r="I158" s="30">
        <f t="shared" si="29"/>
        <v>0</v>
      </c>
    </row>
    <row r="159" spans="1:9" ht="22.5" customHeight="1">
      <c r="A159" s="21" t="s">
        <v>245</v>
      </c>
      <c r="B159" s="28" t="s">
        <v>110</v>
      </c>
      <c r="C159" s="31">
        <v>551</v>
      </c>
      <c r="D159" s="29" t="s">
        <v>115</v>
      </c>
      <c r="E159" s="83" t="s">
        <v>407</v>
      </c>
      <c r="F159" s="83" t="s">
        <v>109</v>
      </c>
      <c r="G159" s="40">
        <v>498881.29</v>
      </c>
      <c r="H159" s="30">
        <v>0</v>
      </c>
      <c r="I159" s="30">
        <v>0</v>
      </c>
    </row>
    <row r="160" spans="1:9" ht="36" customHeight="1">
      <c r="A160" s="21" t="s">
        <v>182</v>
      </c>
      <c r="B160" s="28" t="s">
        <v>274</v>
      </c>
      <c r="C160" s="31">
        <v>551</v>
      </c>
      <c r="D160" s="29" t="s">
        <v>115</v>
      </c>
      <c r="E160" s="29" t="s">
        <v>126</v>
      </c>
      <c r="F160" s="83"/>
      <c r="G160" s="40">
        <f>G161</f>
        <v>800</v>
      </c>
      <c r="H160" s="40">
        <f>H161</f>
        <v>800</v>
      </c>
      <c r="I160" s="40">
        <f>I161</f>
        <v>800</v>
      </c>
    </row>
    <row r="161" spans="1:9" ht="36" customHeight="1">
      <c r="A161" s="21" t="s">
        <v>246</v>
      </c>
      <c r="B161" s="31" t="s">
        <v>151</v>
      </c>
      <c r="C161" s="31">
        <v>551</v>
      </c>
      <c r="D161" s="29" t="s">
        <v>115</v>
      </c>
      <c r="E161" s="29" t="s">
        <v>131</v>
      </c>
      <c r="F161" s="83"/>
      <c r="G161" s="40">
        <f>G162+G165</f>
        <v>800</v>
      </c>
      <c r="H161" s="40">
        <f>H162+H165</f>
        <v>800</v>
      </c>
      <c r="I161" s="40">
        <f>I162+I165</f>
        <v>800</v>
      </c>
    </row>
    <row r="162" spans="1:9" ht="108" customHeight="1">
      <c r="A162" s="21" t="s">
        <v>247</v>
      </c>
      <c r="B162" s="31" t="s">
        <v>319</v>
      </c>
      <c r="C162" s="31">
        <v>551</v>
      </c>
      <c r="D162" s="29" t="s">
        <v>115</v>
      </c>
      <c r="E162" s="83" t="s">
        <v>318</v>
      </c>
      <c r="F162" s="83"/>
      <c r="G162" s="40">
        <f aca="true" t="shared" si="30" ref="G162:I163">G163</f>
        <v>500</v>
      </c>
      <c r="H162" s="30">
        <f t="shared" si="30"/>
        <v>500</v>
      </c>
      <c r="I162" s="30">
        <f t="shared" si="30"/>
        <v>500</v>
      </c>
    </row>
    <row r="163" spans="1:9" ht="18" customHeight="1">
      <c r="A163" s="21" t="s">
        <v>248</v>
      </c>
      <c r="B163" s="28" t="s">
        <v>150</v>
      </c>
      <c r="C163" s="28">
        <v>551</v>
      </c>
      <c r="D163" s="29" t="s">
        <v>115</v>
      </c>
      <c r="E163" s="83" t="s">
        <v>318</v>
      </c>
      <c r="F163" s="83" t="s">
        <v>82</v>
      </c>
      <c r="G163" s="40">
        <f t="shared" si="30"/>
        <v>500</v>
      </c>
      <c r="H163" s="30">
        <f t="shared" si="30"/>
        <v>500</v>
      </c>
      <c r="I163" s="30">
        <f t="shared" si="30"/>
        <v>500</v>
      </c>
    </row>
    <row r="164" spans="1:9" ht="21" customHeight="1">
      <c r="A164" s="21" t="s">
        <v>249</v>
      </c>
      <c r="B164" s="28" t="s">
        <v>181</v>
      </c>
      <c r="C164" s="28">
        <v>551</v>
      </c>
      <c r="D164" s="29" t="s">
        <v>115</v>
      </c>
      <c r="E164" s="83" t="s">
        <v>318</v>
      </c>
      <c r="F164" s="83" t="s">
        <v>180</v>
      </c>
      <c r="G164" s="40">
        <v>500</v>
      </c>
      <c r="H164" s="30">
        <v>500</v>
      </c>
      <c r="I164" s="30">
        <v>500</v>
      </c>
    </row>
    <row r="165" spans="1:9" ht="126.75" customHeight="1">
      <c r="A165" s="21" t="s">
        <v>250</v>
      </c>
      <c r="B165" s="31" t="s">
        <v>317</v>
      </c>
      <c r="C165" s="31">
        <v>551</v>
      </c>
      <c r="D165" s="29" t="s">
        <v>115</v>
      </c>
      <c r="E165" s="83" t="s">
        <v>316</v>
      </c>
      <c r="F165" s="83"/>
      <c r="G165" s="40">
        <f aca="true" t="shared" si="31" ref="G165:I166">G166</f>
        <v>300</v>
      </c>
      <c r="H165" s="30">
        <f t="shared" si="31"/>
        <v>300</v>
      </c>
      <c r="I165" s="30">
        <f t="shared" si="31"/>
        <v>300</v>
      </c>
    </row>
    <row r="166" spans="1:9" ht="24" customHeight="1">
      <c r="A166" s="21" t="s">
        <v>251</v>
      </c>
      <c r="B166" s="28" t="s">
        <v>150</v>
      </c>
      <c r="C166" s="28">
        <v>551</v>
      </c>
      <c r="D166" s="29" t="s">
        <v>115</v>
      </c>
      <c r="E166" s="83" t="s">
        <v>316</v>
      </c>
      <c r="F166" s="83" t="s">
        <v>82</v>
      </c>
      <c r="G166" s="40">
        <f t="shared" si="31"/>
        <v>300</v>
      </c>
      <c r="H166" s="30">
        <f t="shared" si="31"/>
        <v>300</v>
      </c>
      <c r="I166" s="30">
        <f t="shared" si="31"/>
        <v>300</v>
      </c>
    </row>
    <row r="167" spans="1:9" ht="21" customHeight="1">
      <c r="A167" s="21" t="s">
        <v>252</v>
      </c>
      <c r="B167" s="28" t="s">
        <v>181</v>
      </c>
      <c r="C167" s="28">
        <v>551</v>
      </c>
      <c r="D167" s="29" t="s">
        <v>115</v>
      </c>
      <c r="E167" s="83" t="s">
        <v>316</v>
      </c>
      <c r="F167" s="83" t="s">
        <v>180</v>
      </c>
      <c r="G167" s="40">
        <v>300</v>
      </c>
      <c r="H167" s="30">
        <v>300</v>
      </c>
      <c r="I167" s="30">
        <v>300</v>
      </c>
    </row>
    <row r="168" spans="1:9" ht="21.75" customHeight="1">
      <c r="A168" s="21" t="s">
        <v>349</v>
      </c>
      <c r="B168" s="31" t="s">
        <v>92</v>
      </c>
      <c r="C168" s="31">
        <v>551</v>
      </c>
      <c r="D168" s="29" t="s">
        <v>22</v>
      </c>
      <c r="E168" s="83"/>
      <c r="F168" s="83"/>
      <c r="G168" s="40">
        <f>G169+G192</f>
        <v>60604278.86</v>
      </c>
      <c r="H168" s="40">
        <f>H169+H192</f>
        <v>4642072</v>
      </c>
      <c r="I168" s="40">
        <f>I169+I192</f>
        <v>4435224</v>
      </c>
    </row>
    <row r="169" spans="1:9" ht="36" customHeight="1">
      <c r="A169" s="21" t="s">
        <v>350</v>
      </c>
      <c r="B169" s="31" t="s">
        <v>202</v>
      </c>
      <c r="C169" s="31">
        <v>551</v>
      </c>
      <c r="D169" s="29" t="s">
        <v>22</v>
      </c>
      <c r="E169" s="83" t="s">
        <v>133</v>
      </c>
      <c r="F169" s="83"/>
      <c r="G169" s="40">
        <f>G170</f>
        <v>13947712.86</v>
      </c>
      <c r="H169" s="30">
        <f>H170</f>
        <v>4642072</v>
      </c>
      <c r="I169" s="30">
        <f>I170</f>
        <v>4435224</v>
      </c>
    </row>
    <row r="170" spans="1:9" ht="36" customHeight="1">
      <c r="A170" s="21" t="s">
        <v>351</v>
      </c>
      <c r="B170" s="31" t="s">
        <v>268</v>
      </c>
      <c r="C170" s="31">
        <v>551</v>
      </c>
      <c r="D170" s="29" t="s">
        <v>22</v>
      </c>
      <c r="E170" s="83" t="s">
        <v>134</v>
      </c>
      <c r="F170" s="83"/>
      <c r="G170" s="40">
        <f>G171+G174+G177+G180+G183+G186+G189</f>
        <v>13947712.86</v>
      </c>
      <c r="H170" s="40">
        <f>H171+H174+H177+H183+H180+H186+H189</f>
        <v>4642072</v>
      </c>
      <c r="I170" s="40">
        <f>I171+I174+I177+I183+I180+I186+I189</f>
        <v>4435224</v>
      </c>
    </row>
    <row r="171" spans="1:9" ht="90" customHeight="1">
      <c r="A171" s="21" t="s">
        <v>352</v>
      </c>
      <c r="B171" s="31" t="s">
        <v>279</v>
      </c>
      <c r="C171" s="31">
        <v>551</v>
      </c>
      <c r="D171" s="29" t="s">
        <v>22</v>
      </c>
      <c r="E171" s="83" t="s">
        <v>143</v>
      </c>
      <c r="F171" s="83"/>
      <c r="G171" s="40">
        <f aca="true" t="shared" si="32" ref="G171:I172">G172</f>
        <v>4213347</v>
      </c>
      <c r="H171" s="40">
        <f t="shared" si="32"/>
        <v>3936228</v>
      </c>
      <c r="I171" s="40">
        <f t="shared" si="32"/>
        <v>3847515</v>
      </c>
    </row>
    <row r="172" spans="1:9" ht="36" customHeight="1">
      <c r="A172" s="21" t="s">
        <v>353</v>
      </c>
      <c r="B172" s="31" t="s">
        <v>201</v>
      </c>
      <c r="C172" s="31">
        <v>551</v>
      </c>
      <c r="D172" s="29" t="s">
        <v>22</v>
      </c>
      <c r="E172" s="83" t="s">
        <v>143</v>
      </c>
      <c r="F172" s="83" t="s">
        <v>46</v>
      </c>
      <c r="G172" s="40">
        <f t="shared" si="32"/>
        <v>4213347</v>
      </c>
      <c r="H172" s="30">
        <f t="shared" si="32"/>
        <v>3936228</v>
      </c>
      <c r="I172" s="30">
        <f t="shared" si="32"/>
        <v>3847515</v>
      </c>
    </row>
    <row r="173" spans="1:9" ht="36" customHeight="1">
      <c r="A173" s="21" t="s">
        <v>354</v>
      </c>
      <c r="B173" s="31" t="s">
        <v>47</v>
      </c>
      <c r="C173" s="31">
        <v>551</v>
      </c>
      <c r="D173" s="29" t="s">
        <v>22</v>
      </c>
      <c r="E173" s="83" t="s">
        <v>143</v>
      </c>
      <c r="F173" s="83" t="s">
        <v>38</v>
      </c>
      <c r="G173" s="40">
        <v>4213347</v>
      </c>
      <c r="H173" s="30">
        <v>3936228</v>
      </c>
      <c r="I173" s="30">
        <v>3847515</v>
      </c>
    </row>
    <row r="174" spans="1:9" ht="93" customHeight="1">
      <c r="A174" s="21" t="s">
        <v>355</v>
      </c>
      <c r="B174" s="31" t="s">
        <v>280</v>
      </c>
      <c r="C174" s="28">
        <v>551</v>
      </c>
      <c r="D174" s="29" t="s">
        <v>22</v>
      </c>
      <c r="E174" s="83" t="s">
        <v>144</v>
      </c>
      <c r="F174" s="84"/>
      <c r="G174" s="40">
        <f aca="true" t="shared" si="33" ref="G174:I175">G175</f>
        <v>61570</v>
      </c>
      <c r="H174" s="40">
        <f t="shared" si="33"/>
        <v>120000</v>
      </c>
      <c r="I174" s="40">
        <f t="shared" si="33"/>
        <v>124000</v>
      </c>
    </row>
    <row r="175" spans="1:9" ht="36" customHeight="1">
      <c r="A175" s="21" t="s">
        <v>358</v>
      </c>
      <c r="B175" s="31" t="s">
        <v>197</v>
      </c>
      <c r="C175" s="28">
        <v>551</v>
      </c>
      <c r="D175" s="29" t="s">
        <v>22</v>
      </c>
      <c r="E175" s="83" t="s">
        <v>144</v>
      </c>
      <c r="F175" s="84">
        <v>200</v>
      </c>
      <c r="G175" s="40">
        <f t="shared" si="33"/>
        <v>61570</v>
      </c>
      <c r="H175" s="30">
        <f t="shared" si="33"/>
        <v>120000</v>
      </c>
      <c r="I175" s="30">
        <f t="shared" si="33"/>
        <v>124000</v>
      </c>
    </row>
    <row r="176" spans="1:9" ht="51" customHeight="1">
      <c r="A176" s="21" t="s">
        <v>359</v>
      </c>
      <c r="B176" s="31" t="s">
        <v>47</v>
      </c>
      <c r="C176" s="28">
        <v>551</v>
      </c>
      <c r="D176" s="29" t="s">
        <v>22</v>
      </c>
      <c r="E176" s="83" t="s">
        <v>144</v>
      </c>
      <c r="F176" s="84">
        <v>240</v>
      </c>
      <c r="G176" s="40">
        <v>61570</v>
      </c>
      <c r="H176" s="30">
        <v>120000</v>
      </c>
      <c r="I176" s="32">
        <v>124000</v>
      </c>
    </row>
    <row r="177" spans="1:9" ht="110.25" customHeight="1">
      <c r="A177" s="21" t="s">
        <v>360</v>
      </c>
      <c r="B177" s="44" t="s">
        <v>298</v>
      </c>
      <c r="C177" s="28">
        <v>551</v>
      </c>
      <c r="D177" s="29" t="s">
        <v>22</v>
      </c>
      <c r="E177" s="83" t="s">
        <v>146</v>
      </c>
      <c r="F177" s="84"/>
      <c r="G177" s="40">
        <f>G178</f>
        <v>812694.26</v>
      </c>
      <c r="H177" s="40">
        <f aca="true" t="shared" si="34" ref="G177:I181">H178</f>
        <v>585844</v>
      </c>
      <c r="I177" s="40">
        <f t="shared" si="34"/>
        <v>463709</v>
      </c>
    </row>
    <row r="178" spans="1:9" ht="36" customHeight="1">
      <c r="A178" s="21" t="s">
        <v>361</v>
      </c>
      <c r="B178" s="31" t="s">
        <v>201</v>
      </c>
      <c r="C178" s="28">
        <v>551</v>
      </c>
      <c r="D178" s="29" t="s">
        <v>22</v>
      </c>
      <c r="E178" s="83" t="s">
        <v>146</v>
      </c>
      <c r="F178" s="84">
        <v>200</v>
      </c>
      <c r="G178" s="40">
        <f t="shared" si="34"/>
        <v>812694.26</v>
      </c>
      <c r="H178" s="30">
        <f t="shared" si="34"/>
        <v>585844</v>
      </c>
      <c r="I178" s="30">
        <f t="shared" si="34"/>
        <v>463709</v>
      </c>
    </row>
    <row r="179" spans="1:9" ht="54" customHeight="1">
      <c r="A179" s="21" t="s">
        <v>380</v>
      </c>
      <c r="B179" s="31" t="s">
        <v>47</v>
      </c>
      <c r="C179" s="28">
        <v>551</v>
      </c>
      <c r="D179" s="29" t="s">
        <v>22</v>
      </c>
      <c r="E179" s="83" t="s">
        <v>146</v>
      </c>
      <c r="F179" s="84">
        <v>240</v>
      </c>
      <c r="G179" s="40">
        <v>812694.26</v>
      </c>
      <c r="H179" s="30">
        <v>585844</v>
      </c>
      <c r="I179" s="32">
        <v>463709</v>
      </c>
    </row>
    <row r="180" spans="1:9" ht="129" customHeight="1">
      <c r="A180" s="21" t="s">
        <v>381</v>
      </c>
      <c r="B180" s="44" t="s">
        <v>416</v>
      </c>
      <c r="C180" s="28">
        <v>551</v>
      </c>
      <c r="D180" s="29" t="s">
        <v>22</v>
      </c>
      <c r="E180" s="83" t="s">
        <v>415</v>
      </c>
      <c r="F180" s="84"/>
      <c r="G180" s="40">
        <f>G181</f>
        <v>1330000</v>
      </c>
      <c r="H180" s="40">
        <f t="shared" si="34"/>
        <v>0</v>
      </c>
      <c r="I180" s="40">
        <f t="shared" si="34"/>
        <v>0</v>
      </c>
    </row>
    <row r="181" spans="1:9" ht="39.75" customHeight="1">
      <c r="A181" s="21" t="s">
        <v>382</v>
      </c>
      <c r="B181" s="31" t="s">
        <v>201</v>
      </c>
      <c r="C181" s="28">
        <v>551</v>
      </c>
      <c r="D181" s="29" t="s">
        <v>22</v>
      </c>
      <c r="E181" s="83" t="s">
        <v>415</v>
      </c>
      <c r="F181" s="84">
        <v>200</v>
      </c>
      <c r="G181" s="40">
        <f t="shared" si="34"/>
        <v>1330000</v>
      </c>
      <c r="H181" s="30">
        <f t="shared" si="34"/>
        <v>0</v>
      </c>
      <c r="I181" s="30">
        <f t="shared" si="34"/>
        <v>0</v>
      </c>
    </row>
    <row r="182" spans="1:9" ht="54" customHeight="1">
      <c r="A182" s="21" t="s">
        <v>383</v>
      </c>
      <c r="B182" s="31" t="s">
        <v>47</v>
      </c>
      <c r="C182" s="28">
        <v>551</v>
      </c>
      <c r="D182" s="29" t="s">
        <v>22</v>
      </c>
      <c r="E182" s="83" t="s">
        <v>415</v>
      </c>
      <c r="F182" s="84">
        <v>240</v>
      </c>
      <c r="G182" s="40">
        <v>1330000</v>
      </c>
      <c r="H182" s="30">
        <v>0</v>
      </c>
      <c r="I182" s="32">
        <v>0</v>
      </c>
    </row>
    <row r="183" spans="1:9" ht="143.25" customHeight="1">
      <c r="A183" s="21" t="s">
        <v>384</v>
      </c>
      <c r="B183" s="44" t="s">
        <v>347</v>
      </c>
      <c r="C183" s="28">
        <v>551</v>
      </c>
      <c r="D183" s="29" t="s">
        <v>22</v>
      </c>
      <c r="E183" s="83" t="s">
        <v>348</v>
      </c>
      <c r="F183" s="84"/>
      <c r="G183" s="40">
        <f>G185</f>
        <v>2394171.6</v>
      </c>
      <c r="H183" s="30">
        <f>H185</f>
        <v>0</v>
      </c>
      <c r="I183" s="30">
        <f>I185</f>
        <v>0</v>
      </c>
    </row>
    <row r="184" spans="1:9" ht="42.75" customHeight="1">
      <c r="A184" s="21" t="s">
        <v>385</v>
      </c>
      <c r="B184" s="31" t="s">
        <v>201</v>
      </c>
      <c r="C184" s="28">
        <v>551</v>
      </c>
      <c r="D184" s="29" t="s">
        <v>22</v>
      </c>
      <c r="E184" s="83" t="s">
        <v>348</v>
      </c>
      <c r="F184" s="84">
        <v>200</v>
      </c>
      <c r="G184" s="40">
        <f>G185</f>
        <v>2394171.6</v>
      </c>
      <c r="H184" s="30">
        <f>H185</f>
        <v>0</v>
      </c>
      <c r="I184" s="30">
        <f>I185</f>
        <v>0</v>
      </c>
    </row>
    <row r="185" spans="1:9" ht="54" customHeight="1">
      <c r="A185" s="21" t="s">
        <v>386</v>
      </c>
      <c r="B185" s="31" t="s">
        <v>47</v>
      </c>
      <c r="C185" s="28">
        <v>551</v>
      </c>
      <c r="D185" s="29" t="s">
        <v>22</v>
      </c>
      <c r="E185" s="83" t="s">
        <v>348</v>
      </c>
      <c r="F185" s="84">
        <v>240</v>
      </c>
      <c r="G185" s="40">
        <f>2000000+132264.6+95240+166667</f>
        <v>2394171.6</v>
      </c>
      <c r="H185" s="30">
        <v>0</v>
      </c>
      <c r="I185" s="32">
        <v>0</v>
      </c>
    </row>
    <row r="186" spans="1:9" ht="126" customHeight="1">
      <c r="A186" s="21" t="s">
        <v>387</v>
      </c>
      <c r="B186" s="44" t="s">
        <v>419</v>
      </c>
      <c r="C186" s="28">
        <v>551</v>
      </c>
      <c r="D186" s="29" t="s">
        <v>22</v>
      </c>
      <c r="E186" s="83" t="s">
        <v>417</v>
      </c>
      <c r="F186" s="84"/>
      <c r="G186" s="40">
        <f>G188</f>
        <v>5029430</v>
      </c>
      <c r="H186" s="30">
        <f>H188</f>
        <v>0</v>
      </c>
      <c r="I186" s="30">
        <f>I188</f>
        <v>0</v>
      </c>
    </row>
    <row r="187" spans="1:9" ht="39" customHeight="1">
      <c r="A187" s="21" t="s">
        <v>390</v>
      </c>
      <c r="B187" s="31" t="s">
        <v>201</v>
      </c>
      <c r="C187" s="28">
        <v>551</v>
      </c>
      <c r="D187" s="29" t="s">
        <v>22</v>
      </c>
      <c r="E187" s="83" t="s">
        <v>417</v>
      </c>
      <c r="F187" s="84">
        <v>200</v>
      </c>
      <c r="G187" s="40">
        <f>G188</f>
        <v>5029430</v>
      </c>
      <c r="H187" s="30">
        <f>H188</f>
        <v>0</v>
      </c>
      <c r="I187" s="30">
        <f>I188</f>
        <v>0</v>
      </c>
    </row>
    <row r="188" spans="1:9" ht="54" customHeight="1">
      <c r="A188" s="21" t="s">
        <v>391</v>
      </c>
      <c r="B188" s="31" t="s">
        <v>47</v>
      </c>
      <c r="C188" s="28">
        <v>551</v>
      </c>
      <c r="D188" s="29" t="s">
        <v>22</v>
      </c>
      <c r="E188" s="83" t="s">
        <v>417</v>
      </c>
      <c r="F188" s="84">
        <v>240</v>
      </c>
      <c r="G188" s="40">
        <v>5029430</v>
      </c>
      <c r="H188" s="30">
        <v>0</v>
      </c>
      <c r="I188" s="32">
        <v>0</v>
      </c>
    </row>
    <row r="189" spans="1:9" ht="105.75" customHeight="1">
      <c r="A189" s="21" t="s">
        <v>392</v>
      </c>
      <c r="B189" s="44" t="s">
        <v>420</v>
      </c>
      <c r="C189" s="28">
        <v>551</v>
      </c>
      <c r="D189" s="29" t="s">
        <v>22</v>
      </c>
      <c r="E189" s="83" t="s">
        <v>418</v>
      </c>
      <c r="F189" s="84"/>
      <c r="G189" s="40">
        <f>G191</f>
        <v>106500</v>
      </c>
      <c r="H189" s="30">
        <f>H191</f>
        <v>0</v>
      </c>
      <c r="I189" s="30">
        <f>I191</f>
        <v>0</v>
      </c>
    </row>
    <row r="190" spans="1:9" ht="54" customHeight="1">
      <c r="A190" s="21" t="s">
        <v>395</v>
      </c>
      <c r="B190" s="31" t="s">
        <v>201</v>
      </c>
      <c r="C190" s="28">
        <v>551</v>
      </c>
      <c r="D190" s="29" t="s">
        <v>22</v>
      </c>
      <c r="E190" s="83" t="s">
        <v>418</v>
      </c>
      <c r="F190" s="84">
        <v>200</v>
      </c>
      <c r="G190" s="40">
        <f>G191</f>
        <v>106500</v>
      </c>
      <c r="H190" s="30">
        <f>H191</f>
        <v>0</v>
      </c>
      <c r="I190" s="30">
        <f>I191</f>
        <v>0</v>
      </c>
    </row>
    <row r="191" spans="1:9" ht="54" customHeight="1">
      <c r="A191" s="21" t="s">
        <v>396</v>
      </c>
      <c r="B191" s="31" t="s">
        <v>47</v>
      </c>
      <c r="C191" s="28">
        <v>551</v>
      </c>
      <c r="D191" s="29" t="s">
        <v>22</v>
      </c>
      <c r="E191" s="83" t="s">
        <v>418</v>
      </c>
      <c r="F191" s="84">
        <v>240</v>
      </c>
      <c r="G191" s="40">
        <v>106500</v>
      </c>
      <c r="H191" s="30">
        <v>0</v>
      </c>
      <c r="I191" s="32">
        <v>0</v>
      </c>
    </row>
    <row r="192" spans="1:9" ht="74.25" customHeight="1">
      <c r="A192" s="21" t="s">
        <v>397</v>
      </c>
      <c r="B192" s="31" t="s">
        <v>345</v>
      </c>
      <c r="C192" s="28">
        <v>551</v>
      </c>
      <c r="D192" s="29" t="s">
        <v>22</v>
      </c>
      <c r="E192" s="83" t="s">
        <v>371</v>
      </c>
      <c r="F192" s="84"/>
      <c r="G192" s="40">
        <f>G193</f>
        <v>46656566</v>
      </c>
      <c r="H192" s="40">
        <f>H193</f>
        <v>0</v>
      </c>
      <c r="I192" s="40">
        <f>I193</f>
        <v>0</v>
      </c>
    </row>
    <row r="193" spans="1:9" ht="126" customHeight="1">
      <c r="A193" s="21" t="s">
        <v>401</v>
      </c>
      <c r="B193" s="31" t="s">
        <v>379</v>
      </c>
      <c r="C193" s="28">
        <v>551</v>
      </c>
      <c r="D193" s="29" t="s">
        <v>22</v>
      </c>
      <c r="E193" s="83" t="s">
        <v>372</v>
      </c>
      <c r="F193" s="84"/>
      <c r="G193" s="40">
        <f aca="true" t="shared" si="35" ref="G193:I194">G194</f>
        <v>46656566</v>
      </c>
      <c r="H193" s="40">
        <f t="shared" si="35"/>
        <v>0</v>
      </c>
      <c r="I193" s="40">
        <f t="shared" si="35"/>
        <v>0</v>
      </c>
    </row>
    <row r="194" spans="1:9" ht="41.25" customHeight="1">
      <c r="A194" s="21" t="s">
        <v>402</v>
      </c>
      <c r="B194" s="31" t="s">
        <v>201</v>
      </c>
      <c r="C194" s="28">
        <v>551</v>
      </c>
      <c r="D194" s="29" t="s">
        <v>22</v>
      </c>
      <c r="E194" s="83" t="s">
        <v>372</v>
      </c>
      <c r="F194" s="84">
        <v>200</v>
      </c>
      <c r="G194" s="40">
        <f t="shared" si="35"/>
        <v>46656566</v>
      </c>
      <c r="H194" s="40">
        <f t="shared" si="35"/>
        <v>0</v>
      </c>
      <c r="I194" s="40">
        <f t="shared" si="35"/>
        <v>0</v>
      </c>
    </row>
    <row r="195" spans="1:9" ht="52.5" customHeight="1">
      <c r="A195" s="21" t="s">
        <v>403</v>
      </c>
      <c r="B195" s="31" t="s">
        <v>47</v>
      </c>
      <c r="C195" s="28">
        <v>551</v>
      </c>
      <c r="D195" s="29" t="s">
        <v>22</v>
      </c>
      <c r="E195" s="83" t="s">
        <v>372</v>
      </c>
      <c r="F195" s="84">
        <v>240</v>
      </c>
      <c r="G195" s="40">
        <v>46656566</v>
      </c>
      <c r="H195" s="30">
        <v>0</v>
      </c>
      <c r="I195" s="32">
        <v>0</v>
      </c>
    </row>
    <row r="196" spans="1:9" ht="39.75" customHeight="1">
      <c r="A196" s="21" t="s">
        <v>404</v>
      </c>
      <c r="B196" s="31" t="s">
        <v>451</v>
      </c>
      <c r="C196" s="31">
        <v>551</v>
      </c>
      <c r="D196" s="29" t="s">
        <v>422</v>
      </c>
      <c r="E196" s="83"/>
      <c r="F196" s="83"/>
      <c r="G196" s="40">
        <f aca="true" t="shared" si="36" ref="G196:I197">G197</f>
        <v>4539065.44</v>
      </c>
      <c r="H196" s="40">
        <f t="shared" si="36"/>
        <v>0</v>
      </c>
      <c r="I196" s="40">
        <f t="shared" si="36"/>
        <v>0</v>
      </c>
    </row>
    <row r="197" spans="1:9" ht="52.5" customHeight="1">
      <c r="A197" s="21" t="s">
        <v>405</v>
      </c>
      <c r="B197" s="31" t="s">
        <v>455</v>
      </c>
      <c r="C197" s="31">
        <v>551</v>
      </c>
      <c r="D197" s="29" t="s">
        <v>422</v>
      </c>
      <c r="E197" s="83" t="s">
        <v>133</v>
      </c>
      <c r="F197" s="83"/>
      <c r="G197" s="40">
        <f t="shared" si="36"/>
        <v>4539065.44</v>
      </c>
      <c r="H197" s="40">
        <f t="shared" si="36"/>
        <v>0</v>
      </c>
      <c r="I197" s="40">
        <f t="shared" si="36"/>
        <v>0</v>
      </c>
    </row>
    <row r="198" spans="1:9" ht="266.25" customHeight="1">
      <c r="A198" s="21" t="s">
        <v>406</v>
      </c>
      <c r="B198" s="31" t="s">
        <v>421</v>
      </c>
      <c r="C198" s="31">
        <v>551</v>
      </c>
      <c r="D198" s="29" t="s">
        <v>422</v>
      </c>
      <c r="E198" s="83" t="s">
        <v>423</v>
      </c>
      <c r="F198" s="83"/>
      <c r="G198" s="40">
        <f>G200</f>
        <v>4539065.44</v>
      </c>
      <c r="H198" s="30">
        <f>H200</f>
        <v>0</v>
      </c>
      <c r="I198" s="30">
        <f>I200</f>
        <v>0</v>
      </c>
    </row>
    <row r="199" spans="1:9" ht="28.5" customHeight="1">
      <c r="A199" s="21" t="s">
        <v>452</v>
      </c>
      <c r="B199" s="28" t="s">
        <v>150</v>
      </c>
      <c r="C199" s="31">
        <v>551</v>
      </c>
      <c r="D199" s="29" t="s">
        <v>422</v>
      </c>
      <c r="E199" s="83" t="s">
        <v>423</v>
      </c>
      <c r="F199" s="83" t="s">
        <v>82</v>
      </c>
      <c r="G199" s="40">
        <f>G200</f>
        <v>4539065.44</v>
      </c>
      <c r="H199" s="30">
        <f>H200</f>
        <v>0</v>
      </c>
      <c r="I199" s="30">
        <f>I200</f>
        <v>0</v>
      </c>
    </row>
    <row r="200" spans="1:9" ht="29.25" customHeight="1">
      <c r="A200" s="21" t="s">
        <v>427</v>
      </c>
      <c r="B200" s="28" t="s">
        <v>181</v>
      </c>
      <c r="C200" s="31">
        <v>551</v>
      </c>
      <c r="D200" s="29" t="s">
        <v>422</v>
      </c>
      <c r="E200" s="83" t="s">
        <v>423</v>
      </c>
      <c r="F200" s="83" t="s">
        <v>180</v>
      </c>
      <c r="G200" s="40">
        <v>4539065.44</v>
      </c>
      <c r="H200" s="30">
        <v>0</v>
      </c>
      <c r="I200" s="30">
        <v>0</v>
      </c>
    </row>
    <row r="201" spans="1:9" ht="22.5" customHeight="1">
      <c r="A201" s="21" t="s">
        <v>411</v>
      </c>
      <c r="B201" s="31" t="s">
        <v>73</v>
      </c>
      <c r="C201" s="31">
        <v>551</v>
      </c>
      <c r="D201" s="29" t="s">
        <v>0</v>
      </c>
      <c r="E201" s="83"/>
      <c r="F201" s="83"/>
      <c r="G201" s="40">
        <f>G202+G214</f>
        <v>6770872</v>
      </c>
      <c r="H201" s="30">
        <f>H202+H214</f>
        <v>6770872</v>
      </c>
      <c r="I201" s="30">
        <f>I202+I214</f>
        <v>6770872</v>
      </c>
    </row>
    <row r="202" spans="1:9" ht="22.5" customHeight="1">
      <c r="A202" s="21" t="s">
        <v>453</v>
      </c>
      <c r="B202" s="31" t="s">
        <v>97</v>
      </c>
      <c r="C202" s="31">
        <v>551</v>
      </c>
      <c r="D202" s="29" t="s">
        <v>1</v>
      </c>
      <c r="E202" s="83"/>
      <c r="F202" s="83"/>
      <c r="G202" s="40">
        <f aca="true" t="shared" si="37" ref="G202:I203">G203</f>
        <v>4152536</v>
      </c>
      <c r="H202" s="40">
        <f t="shared" si="37"/>
        <v>4152536</v>
      </c>
      <c r="I202" s="40">
        <f t="shared" si="37"/>
        <v>4152536</v>
      </c>
    </row>
    <row r="203" spans="1:9" ht="36" customHeight="1">
      <c r="A203" s="21" t="s">
        <v>454</v>
      </c>
      <c r="B203" s="28" t="s">
        <v>274</v>
      </c>
      <c r="C203" s="31">
        <v>551</v>
      </c>
      <c r="D203" s="29" t="s">
        <v>1</v>
      </c>
      <c r="E203" s="29" t="s">
        <v>126</v>
      </c>
      <c r="F203" s="83"/>
      <c r="G203" s="40">
        <f t="shared" si="37"/>
        <v>4152536</v>
      </c>
      <c r="H203" s="40">
        <f t="shared" si="37"/>
        <v>4152536</v>
      </c>
      <c r="I203" s="40">
        <f t="shared" si="37"/>
        <v>4152536</v>
      </c>
    </row>
    <row r="204" spans="1:9" ht="36" customHeight="1">
      <c r="A204" s="21" t="s">
        <v>428</v>
      </c>
      <c r="B204" s="31" t="s">
        <v>151</v>
      </c>
      <c r="C204" s="31">
        <v>551</v>
      </c>
      <c r="D204" s="29" t="s">
        <v>1</v>
      </c>
      <c r="E204" s="29" t="s">
        <v>131</v>
      </c>
      <c r="F204" s="83"/>
      <c r="G204" s="40">
        <f>G205+G208+G211</f>
        <v>4152536</v>
      </c>
      <c r="H204" s="40">
        <f>H205+H208+H211</f>
        <v>4152536</v>
      </c>
      <c r="I204" s="40">
        <f>I205+I208+I211</f>
        <v>4152536</v>
      </c>
    </row>
    <row r="205" spans="1:9" ht="108" customHeight="1">
      <c r="A205" s="21" t="s">
        <v>429</v>
      </c>
      <c r="B205" s="28" t="s">
        <v>321</v>
      </c>
      <c r="C205" s="28">
        <v>551</v>
      </c>
      <c r="D205" s="29" t="s">
        <v>1</v>
      </c>
      <c r="E205" s="83" t="s">
        <v>332</v>
      </c>
      <c r="F205" s="83"/>
      <c r="G205" s="40">
        <f aca="true" t="shared" si="38" ref="G205:I206">G206</f>
        <v>3358293</v>
      </c>
      <c r="H205" s="30">
        <f t="shared" si="38"/>
        <v>3358293</v>
      </c>
      <c r="I205" s="30">
        <f t="shared" si="38"/>
        <v>3358293</v>
      </c>
    </row>
    <row r="206" spans="1:9" ht="27" customHeight="1">
      <c r="A206" s="21" t="s">
        <v>430</v>
      </c>
      <c r="B206" s="28" t="s">
        <v>150</v>
      </c>
      <c r="C206" s="28">
        <v>551</v>
      </c>
      <c r="D206" s="29" t="s">
        <v>1</v>
      </c>
      <c r="E206" s="83" t="s">
        <v>332</v>
      </c>
      <c r="F206" s="83" t="s">
        <v>82</v>
      </c>
      <c r="G206" s="40">
        <f t="shared" si="38"/>
        <v>3358293</v>
      </c>
      <c r="H206" s="30">
        <f t="shared" si="38"/>
        <v>3358293</v>
      </c>
      <c r="I206" s="30">
        <f t="shared" si="38"/>
        <v>3358293</v>
      </c>
    </row>
    <row r="207" spans="1:9" ht="29.25" customHeight="1">
      <c r="A207" s="21" t="s">
        <v>431</v>
      </c>
      <c r="B207" s="28" t="s">
        <v>181</v>
      </c>
      <c r="C207" s="28">
        <v>551</v>
      </c>
      <c r="D207" s="29" t="s">
        <v>1</v>
      </c>
      <c r="E207" s="83" t="s">
        <v>332</v>
      </c>
      <c r="F207" s="83" t="s">
        <v>180</v>
      </c>
      <c r="G207" s="40">
        <v>3358293</v>
      </c>
      <c r="H207" s="40">
        <v>3358293</v>
      </c>
      <c r="I207" s="40">
        <v>3358293</v>
      </c>
    </row>
    <row r="208" spans="1:9" ht="108" customHeight="1">
      <c r="A208" s="21" t="s">
        <v>432</v>
      </c>
      <c r="B208" s="28" t="s">
        <v>322</v>
      </c>
      <c r="C208" s="28">
        <v>551</v>
      </c>
      <c r="D208" s="29" t="s">
        <v>1</v>
      </c>
      <c r="E208" s="83" t="s">
        <v>320</v>
      </c>
      <c r="F208" s="83"/>
      <c r="G208" s="40">
        <f>G210</f>
        <v>438451</v>
      </c>
      <c r="H208" s="30">
        <f>H210</f>
        <v>438451</v>
      </c>
      <c r="I208" s="30">
        <f>I210</f>
        <v>438451</v>
      </c>
    </row>
    <row r="209" spans="1:9" ht="23.25" customHeight="1">
      <c r="A209" s="21" t="s">
        <v>46</v>
      </c>
      <c r="B209" s="28" t="s">
        <v>150</v>
      </c>
      <c r="C209" s="28">
        <v>551</v>
      </c>
      <c r="D209" s="29" t="s">
        <v>1</v>
      </c>
      <c r="E209" s="83" t="s">
        <v>320</v>
      </c>
      <c r="F209" s="83" t="s">
        <v>82</v>
      </c>
      <c r="G209" s="40">
        <f>G210</f>
        <v>438451</v>
      </c>
      <c r="H209" s="30">
        <f>H210</f>
        <v>438451</v>
      </c>
      <c r="I209" s="30">
        <f>I210</f>
        <v>438451</v>
      </c>
    </row>
    <row r="210" spans="1:9" ht="21" customHeight="1">
      <c r="A210" s="21" t="s">
        <v>433</v>
      </c>
      <c r="B210" s="28" t="s">
        <v>181</v>
      </c>
      <c r="C210" s="28">
        <v>551</v>
      </c>
      <c r="D210" s="29" t="s">
        <v>1</v>
      </c>
      <c r="E210" s="83" t="s">
        <v>320</v>
      </c>
      <c r="F210" s="83" t="s">
        <v>180</v>
      </c>
      <c r="G210" s="40">
        <v>438451</v>
      </c>
      <c r="H210" s="30">
        <v>438451</v>
      </c>
      <c r="I210" s="30">
        <v>438451</v>
      </c>
    </row>
    <row r="211" spans="1:9" ht="162" customHeight="1">
      <c r="A211" s="21" t="s">
        <v>434</v>
      </c>
      <c r="B211" s="28" t="s">
        <v>323</v>
      </c>
      <c r="C211" s="28">
        <v>551</v>
      </c>
      <c r="D211" s="29" t="s">
        <v>1</v>
      </c>
      <c r="E211" s="83" t="s">
        <v>325</v>
      </c>
      <c r="F211" s="83"/>
      <c r="G211" s="40">
        <f aca="true" t="shared" si="39" ref="G211:I212">G212</f>
        <v>355792</v>
      </c>
      <c r="H211" s="30">
        <f t="shared" si="39"/>
        <v>355792</v>
      </c>
      <c r="I211" s="30">
        <f t="shared" si="39"/>
        <v>355792</v>
      </c>
    </row>
    <row r="212" spans="1:9" ht="19.5" customHeight="1">
      <c r="A212" s="21" t="s">
        <v>435</v>
      </c>
      <c r="B212" s="28" t="s">
        <v>150</v>
      </c>
      <c r="C212" s="28">
        <v>551</v>
      </c>
      <c r="D212" s="29" t="s">
        <v>1</v>
      </c>
      <c r="E212" s="83" t="s">
        <v>325</v>
      </c>
      <c r="F212" s="83" t="s">
        <v>82</v>
      </c>
      <c r="G212" s="40">
        <f t="shared" si="39"/>
        <v>355792</v>
      </c>
      <c r="H212" s="30">
        <f t="shared" si="39"/>
        <v>355792</v>
      </c>
      <c r="I212" s="30">
        <f t="shared" si="39"/>
        <v>355792</v>
      </c>
    </row>
    <row r="213" spans="1:9" ht="23.25" customHeight="1">
      <c r="A213" s="21" t="s">
        <v>436</v>
      </c>
      <c r="B213" s="28" t="s">
        <v>181</v>
      </c>
      <c r="C213" s="28">
        <v>551</v>
      </c>
      <c r="D213" s="29" t="s">
        <v>1</v>
      </c>
      <c r="E213" s="83" t="s">
        <v>325</v>
      </c>
      <c r="F213" s="83" t="s">
        <v>180</v>
      </c>
      <c r="G213" s="30">
        <v>355792</v>
      </c>
      <c r="H213" s="30">
        <v>355792</v>
      </c>
      <c r="I213" s="30">
        <v>355792</v>
      </c>
    </row>
    <row r="214" spans="1:9" ht="24.75" customHeight="1">
      <c r="A214" s="21" t="s">
        <v>437</v>
      </c>
      <c r="B214" s="28" t="s">
        <v>216</v>
      </c>
      <c r="C214" s="28">
        <v>551</v>
      </c>
      <c r="D214" s="29" t="s">
        <v>217</v>
      </c>
      <c r="E214" s="83"/>
      <c r="F214" s="83"/>
      <c r="G214" s="40">
        <f aca="true" t="shared" si="40" ref="G214:I216">G215</f>
        <v>2618336</v>
      </c>
      <c r="H214" s="30">
        <f t="shared" si="40"/>
        <v>2618336</v>
      </c>
      <c r="I214" s="30">
        <f t="shared" si="40"/>
        <v>2618336</v>
      </c>
    </row>
    <row r="215" spans="1:9" ht="109.5" customHeight="1">
      <c r="A215" s="21" t="s">
        <v>438</v>
      </c>
      <c r="B215" s="28" t="s">
        <v>324</v>
      </c>
      <c r="C215" s="28">
        <v>551</v>
      </c>
      <c r="D215" s="29" t="s">
        <v>217</v>
      </c>
      <c r="E215" s="83" t="s">
        <v>326</v>
      </c>
      <c r="F215" s="83"/>
      <c r="G215" s="40">
        <f t="shared" si="40"/>
        <v>2618336</v>
      </c>
      <c r="H215" s="30">
        <f t="shared" si="40"/>
        <v>2618336</v>
      </c>
      <c r="I215" s="30">
        <f t="shared" si="40"/>
        <v>2618336</v>
      </c>
    </row>
    <row r="216" spans="1:9" ht="54.75" customHeight="1">
      <c r="A216" s="21" t="s">
        <v>439</v>
      </c>
      <c r="B216" s="28" t="s">
        <v>98</v>
      </c>
      <c r="C216" s="28">
        <v>551</v>
      </c>
      <c r="D216" s="29" t="s">
        <v>217</v>
      </c>
      <c r="E216" s="83" t="s">
        <v>326</v>
      </c>
      <c r="F216" s="83" t="s">
        <v>82</v>
      </c>
      <c r="G216" s="30">
        <f t="shared" si="40"/>
        <v>2618336</v>
      </c>
      <c r="H216" s="30">
        <f t="shared" si="40"/>
        <v>2618336</v>
      </c>
      <c r="I216" s="30">
        <f t="shared" si="40"/>
        <v>2618336</v>
      </c>
    </row>
    <row r="217" spans="1:9" ht="34.5" customHeight="1">
      <c r="A217" s="21" t="s">
        <v>441</v>
      </c>
      <c r="B217" s="28" t="s">
        <v>215</v>
      </c>
      <c r="C217" s="28">
        <v>551</v>
      </c>
      <c r="D217" s="29" t="s">
        <v>217</v>
      </c>
      <c r="E217" s="83" t="s">
        <v>326</v>
      </c>
      <c r="F217" s="83" t="s">
        <v>180</v>
      </c>
      <c r="G217" s="30">
        <v>2618336</v>
      </c>
      <c r="H217" s="30">
        <v>2618336</v>
      </c>
      <c r="I217" s="30">
        <v>2618336</v>
      </c>
    </row>
    <row r="218" spans="1:9" ht="20.25" customHeight="1">
      <c r="A218" s="21" t="s">
        <v>442</v>
      </c>
      <c r="B218" s="31" t="s">
        <v>3</v>
      </c>
      <c r="C218" s="31">
        <v>551</v>
      </c>
      <c r="D218" s="29" t="s">
        <v>4</v>
      </c>
      <c r="E218" s="83"/>
      <c r="F218" s="83"/>
      <c r="G218" s="30">
        <f aca="true" t="shared" si="41" ref="G218:I221">G219</f>
        <v>182090</v>
      </c>
      <c r="H218" s="30">
        <f t="shared" si="41"/>
        <v>191320</v>
      </c>
      <c r="I218" s="30">
        <f t="shared" si="41"/>
        <v>191320</v>
      </c>
    </row>
    <row r="219" spans="1:9" ht="24" customHeight="1">
      <c r="A219" s="21" t="s">
        <v>443</v>
      </c>
      <c r="B219" s="31" t="s">
        <v>96</v>
      </c>
      <c r="C219" s="31">
        <v>551</v>
      </c>
      <c r="D219" s="29" t="s">
        <v>5</v>
      </c>
      <c r="E219" s="83"/>
      <c r="F219" s="83"/>
      <c r="G219" s="30">
        <f t="shared" si="41"/>
        <v>182090</v>
      </c>
      <c r="H219" s="30">
        <f t="shared" si="41"/>
        <v>191320</v>
      </c>
      <c r="I219" s="30">
        <f t="shared" si="41"/>
        <v>191320</v>
      </c>
    </row>
    <row r="220" spans="1:9" ht="34.5" customHeight="1">
      <c r="A220" s="21" t="s">
        <v>444</v>
      </c>
      <c r="B220" s="31" t="s">
        <v>253</v>
      </c>
      <c r="C220" s="31">
        <v>551</v>
      </c>
      <c r="D220" s="29" t="s">
        <v>5</v>
      </c>
      <c r="E220" s="83" t="s">
        <v>133</v>
      </c>
      <c r="F220" s="83"/>
      <c r="G220" s="40">
        <f t="shared" si="41"/>
        <v>182090</v>
      </c>
      <c r="H220" s="40">
        <f t="shared" si="41"/>
        <v>191320</v>
      </c>
      <c r="I220" s="40">
        <f t="shared" si="41"/>
        <v>191320</v>
      </c>
    </row>
    <row r="221" spans="1:9" ht="34.5" customHeight="1">
      <c r="A221" s="21" t="s">
        <v>445</v>
      </c>
      <c r="B221" s="35" t="s">
        <v>269</v>
      </c>
      <c r="C221" s="31">
        <v>551</v>
      </c>
      <c r="D221" s="29" t="s">
        <v>5</v>
      </c>
      <c r="E221" s="83" t="s">
        <v>130</v>
      </c>
      <c r="F221" s="83"/>
      <c r="G221" s="30">
        <f t="shared" si="41"/>
        <v>182090</v>
      </c>
      <c r="H221" s="30">
        <f t="shared" si="41"/>
        <v>191320</v>
      </c>
      <c r="I221" s="30">
        <f t="shared" si="41"/>
        <v>191320</v>
      </c>
    </row>
    <row r="222" spans="1:9" ht="88.5" customHeight="1">
      <c r="A222" s="21" t="s">
        <v>446</v>
      </c>
      <c r="B222" s="36" t="s">
        <v>308</v>
      </c>
      <c r="C222" s="31">
        <v>551</v>
      </c>
      <c r="D222" s="29" t="s">
        <v>5</v>
      </c>
      <c r="E222" s="83" t="s">
        <v>145</v>
      </c>
      <c r="F222" s="83"/>
      <c r="G222" s="30">
        <f aca="true" t="shared" si="42" ref="G222:I223">G223</f>
        <v>182090</v>
      </c>
      <c r="H222" s="30">
        <f t="shared" si="42"/>
        <v>191320</v>
      </c>
      <c r="I222" s="30">
        <f t="shared" si="42"/>
        <v>191320</v>
      </c>
    </row>
    <row r="223" spans="1:9" ht="24.75" customHeight="1">
      <c r="A223" s="21" t="s">
        <v>447</v>
      </c>
      <c r="B223" s="31" t="s">
        <v>88</v>
      </c>
      <c r="C223" s="31">
        <v>551</v>
      </c>
      <c r="D223" s="29" t="s">
        <v>5</v>
      </c>
      <c r="E223" s="83" t="s">
        <v>145</v>
      </c>
      <c r="F223" s="83" t="s">
        <v>77</v>
      </c>
      <c r="G223" s="30">
        <f t="shared" si="42"/>
        <v>182090</v>
      </c>
      <c r="H223" s="30">
        <f t="shared" si="42"/>
        <v>191320</v>
      </c>
      <c r="I223" s="32">
        <f t="shared" si="42"/>
        <v>191320</v>
      </c>
    </row>
    <row r="224" spans="1:9" ht="34.5" customHeight="1">
      <c r="A224" s="21" t="s">
        <v>448</v>
      </c>
      <c r="B224" s="37" t="s">
        <v>87</v>
      </c>
      <c r="C224" s="31">
        <v>551</v>
      </c>
      <c r="D224" s="29" t="s">
        <v>5</v>
      </c>
      <c r="E224" s="83" t="s">
        <v>145</v>
      </c>
      <c r="F224" s="83" t="s">
        <v>78</v>
      </c>
      <c r="G224" s="38">
        <v>182090</v>
      </c>
      <c r="H224" s="30">
        <v>191320</v>
      </c>
      <c r="I224" s="32">
        <v>191320</v>
      </c>
    </row>
    <row r="225" spans="1:9" ht="21" customHeight="1">
      <c r="A225" s="21" t="s">
        <v>456</v>
      </c>
      <c r="B225" s="39" t="s">
        <v>36</v>
      </c>
      <c r="C225" s="39"/>
      <c r="D225" s="20"/>
      <c r="E225" s="84"/>
      <c r="F225" s="83"/>
      <c r="G225" s="40">
        <v>0</v>
      </c>
      <c r="H225" s="40">
        <v>705424</v>
      </c>
      <c r="I225" s="40">
        <v>1457023</v>
      </c>
    </row>
    <row r="226" spans="1:9" ht="26.25" customHeight="1">
      <c r="A226" s="21" t="s">
        <v>457</v>
      </c>
      <c r="B226" s="41" t="s">
        <v>6</v>
      </c>
      <c r="C226" s="41"/>
      <c r="D226" s="42"/>
      <c r="E226" s="85"/>
      <c r="F226" s="83"/>
      <c r="G226" s="43">
        <f>G11+G81+G96+G136+G201+G218+G225</f>
        <v>196570130.68</v>
      </c>
      <c r="H226" s="43">
        <f>H11+H81+H96+H136+H201+H218+H225</f>
        <v>67292963</v>
      </c>
      <c r="I226" s="40">
        <f>I11+I81+I96+I136+I201+I218+I225</f>
        <v>38333263</v>
      </c>
    </row>
    <row r="227" spans="1:9" ht="18">
      <c r="A227" s="48"/>
      <c r="G227" s="11"/>
      <c r="H227" s="11"/>
      <c r="I227" s="11"/>
    </row>
    <row r="228" spans="1:9" ht="18">
      <c r="A228" s="48"/>
      <c r="G228" s="11"/>
      <c r="H228" s="11"/>
      <c r="I228" s="11"/>
    </row>
    <row r="229" spans="1:9" ht="12.75">
      <c r="A229" s="49"/>
      <c r="G229" s="11"/>
      <c r="H229" s="11"/>
      <c r="I229" s="11"/>
    </row>
    <row r="230" spans="7:9" ht="12.75">
      <c r="G230" s="11"/>
      <c r="H230" s="11"/>
      <c r="I230" s="11"/>
    </row>
    <row r="231" spans="7:9" ht="12.75">
      <c r="G231" s="11"/>
      <c r="H231" s="11"/>
      <c r="I231" s="11"/>
    </row>
    <row r="232" spans="7:9" ht="12.75">
      <c r="G232" s="11"/>
      <c r="H232" s="11"/>
      <c r="I232" s="11"/>
    </row>
    <row r="233" spans="1:9" ht="12.75">
      <c r="A233" s="4"/>
      <c r="B233" s="4"/>
      <c r="C233" s="4"/>
      <c r="D233" s="4"/>
      <c r="G233" s="11"/>
      <c r="H233" s="11"/>
      <c r="I233" s="11"/>
    </row>
    <row r="234" spans="1:9" ht="12.75">
      <c r="A234" s="4"/>
      <c r="B234" s="4"/>
      <c r="C234" s="4"/>
      <c r="D234" s="4"/>
      <c r="G234" s="11"/>
      <c r="H234" s="11"/>
      <c r="I234" s="11"/>
    </row>
    <row r="235" spans="1:9" ht="12.75">
      <c r="A235" s="4"/>
      <c r="B235" s="4"/>
      <c r="C235" s="4"/>
      <c r="D235" s="4"/>
      <c r="G235" s="11"/>
      <c r="H235" s="11"/>
      <c r="I235" s="11"/>
    </row>
    <row r="236" spans="1:9" ht="12.75">
      <c r="A236" s="4"/>
      <c r="B236" s="4"/>
      <c r="C236" s="4"/>
      <c r="D236" s="4"/>
      <c r="G236" s="11"/>
      <c r="H236" s="11"/>
      <c r="I236" s="11"/>
    </row>
    <row r="237" spans="1:9" ht="12.75">
      <c r="A237" s="4"/>
      <c r="B237" s="4"/>
      <c r="C237" s="4"/>
      <c r="D237" s="4"/>
      <c r="G237" s="11"/>
      <c r="H237" s="11"/>
      <c r="I237" s="11"/>
    </row>
    <row r="238" spans="1:9" ht="12.75">
      <c r="A238" s="4"/>
      <c r="B238" s="4"/>
      <c r="C238" s="4"/>
      <c r="D238" s="4"/>
      <c r="G238" s="11"/>
      <c r="H238" s="11"/>
      <c r="I238" s="11"/>
    </row>
    <row r="239" spans="1:9" ht="12.75">
      <c r="A239" s="4"/>
      <c r="B239" s="4"/>
      <c r="C239" s="4"/>
      <c r="D239" s="4"/>
      <c r="G239" s="11"/>
      <c r="H239" s="11"/>
      <c r="I239" s="11"/>
    </row>
    <row r="240" spans="1:9" ht="12.75">
      <c r="A240" s="4"/>
      <c r="B240" s="4"/>
      <c r="C240" s="4"/>
      <c r="D240" s="4"/>
      <c r="G240" s="11"/>
      <c r="H240" s="11"/>
      <c r="I240" s="11"/>
    </row>
    <row r="241" spans="1:9" ht="12.75">
      <c r="A241" s="4"/>
      <c r="B241" s="4"/>
      <c r="C241" s="4"/>
      <c r="D241" s="4"/>
      <c r="G241" s="11"/>
      <c r="H241" s="11"/>
      <c r="I241" s="11"/>
    </row>
    <row r="242" spans="1:9" ht="12.75">
      <c r="A242" s="4"/>
      <c r="B242" s="4"/>
      <c r="C242" s="4"/>
      <c r="D242" s="4"/>
      <c r="G242" s="11"/>
      <c r="H242" s="11"/>
      <c r="I242" s="11"/>
    </row>
    <row r="243" spans="1:9" ht="12.75">
      <c r="A243" s="4"/>
      <c r="B243" s="4"/>
      <c r="C243" s="4"/>
      <c r="D243" s="4"/>
      <c r="G243" s="11"/>
      <c r="H243" s="11"/>
      <c r="I243" s="11"/>
    </row>
    <row r="244" spans="1:9" ht="12.75">
      <c r="A244" s="4"/>
      <c r="B244" s="4"/>
      <c r="C244" s="4"/>
      <c r="D244" s="4"/>
      <c r="G244" s="11"/>
      <c r="H244" s="11"/>
      <c r="I244" s="11"/>
    </row>
    <row r="245" spans="1:9" ht="12.75">
      <c r="A245" s="4"/>
      <c r="B245" s="4"/>
      <c r="C245" s="4"/>
      <c r="D245" s="4"/>
      <c r="G245" s="11"/>
      <c r="H245" s="11"/>
      <c r="I245" s="11"/>
    </row>
    <row r="246" spans="1:9" ht="12.75">
      <c r="A246" s="4"/>
      <c r="B246" s="4"/>
      <c r="C246" s="4"/>
      <c r="D246" s="4"/>
      <c r="G246" s="11"/>
      <c r="H246" s="11"/>
      <c r="I246" s="11"/>
    </row>
    <row r="247" spans="1:9" ht="12.75">
      <c r="A247" s="4"/>
      <c r="B247" s="4"/>
      <c r="C247" s="4"/>
      <c r="D247" s="4"/>
      <c r="G247" s="11"/>
      <c r="H247" s="11"/>
      <c r="I247" s="11"/>
    </row>
    <row r="248" spans="1:9" ht="12.75">
      <c r="A248" s="4"/>
      <c r="B248" s="4"/>
      <c r="C248" s="4"/>
      <c r="D248" s="4"/>
      <c r="G248" s="11"/>
      <c r="H248" s="11"/>
      <c r="I248" s="11"/>
    </row>
    <row r="249" spans="1:9" ht="12.75">
      <c r="A249" s="4"/>
      <c r="B249" s="4"/>
      <c r="C249" s="4"/>
      <c r="D249" s="4"/>
      <c r="G249" s="11"/>
      <c r="H249" s="11"/>
      <c r="I249" s="11"/>
    </row>
    <row r="250" spans="1:9" ht="12.75">
      <c r="A250" s="4"/>
      <c r="B250" s="4"/>
      <c r="C250" s="4"/>
      <c r="D250" s="4"/>
      <c r="G250" s="11"/>
      <c r="H250" s="11"/>
      <c r="I250" s="11"/>
    </row>
    <row r="251" spans="1:9" ht="12.75">
      <c r="A251" s="4"/>
      <c r="B251" s="4"/>
      <c r="C251" s="4"/>
      <c r="D251" s="4"/>
      <c r="G251" s="11"/>
      <c r="H251" s="11"/>
      <c r="I251" s="11"/>
    </row>
    <row r="252" spans="1:9" ht="12.75">
      <c r="A252" s="4"/>
      <c r="B252" s="4"/>
      <c r="C252" s="4"/>
      <c r="D252" s="4"/>
      <c r="G252" s="11"/>
      <c r="H252" s="11"/>
      <c r="I252" s="11"/>
    </row>
    <row r="253" spans="1:9" ht="12.75">
      <c r="A253" s="4"/>
      <c r="B253" s="4"/>
      <c r="C253" s="4"/>
      <c r="D253" s="4"/>
      <c r="G253" s="11"/>
      <c r="H253" s="11"/>
      <c r="I253" s="11"/>
    </row>
    <row r="254" spans="1:9" ht="12.75">
      <c r="A254" s="4"/>
      <c r="B254" s="4"/>
      <c r="C254" s="4"/>
      <c r="D254" s="4"/>
      <c r="G254" s="11"/>
      <c r="H254" s="11"/>
      <c r="I254" s="11"/>
    </row>
    <row r="255" spans="1:9" ht="12.75">
      <c r="A255" s="4"/>
      <c r="B255" s="4"/>
      <c r="C255" s="4"/>
      <c r="D255" s="4"/>
      <c r="G255" s="11"/>
      <c r="H255" s="11"/>
      <c r="I255" s="11"/>
    </row>
    <row r="256" spans="1:9" ht="12.75">
      <c r="A256" s="4"/>
      <c r="B256" s="4"/>
      <c r="C256" s="4"/>
      <c r="D256" s="4"/>
      <c r="G256" s="11"/>
      <c r="H256" s="11"/>
      <c r="I256" s="11"/>
    </row>
    <row r="257" spans="1:9" ht="12.75">
      <c r="A257" s="4"/>
      <c r="B257" s="4"/>
      <c r="C257" s="4"/>
      <c r="D257" s="4"/>
      <c r="G257" s="11"/>
      <c r="H257" s="11"/>
      <c r="I257" s="11"/>
    </row>
    <row r="258" spans="1:9" ht="12.75">
      <c r="A258" s="4"/>
      <c r="B258" s="4"/>
      <c r="C258" s="4"/>
      <c r="D258" s="4"/>
      <c r="G258" s="11"/>
      <c r="H258" s="11"/>
      <c r="I258" s="11"/>
    </row>
    <row r="259" spans="1:9" ht="12.75">
      <c r="A259" s="4"/>
      <c r="B259" s="4"/>
      <c r="C259" s="4"/>
      <c r="D259" s="4"/>
      <c r="G259" s="11"/>
      <c r="H259" s="11"/>
      <c r="I259" s="11"/>
    </row>
    <row r="260" spans="1:9" ht="12.75">
      <c r="A260" s="4"/>
      <c r="B260" s="4"/>
      <c r="C260" s="4"/>
      <c r="D260" s="4"/>
      <c r="G260" s="11"/>
      <c r="H260" s="11"/>
      <c r="I260" s="11"/>
    </row>
    <row r="261" spans="1:9" ht="12.75">
      <c r="A261" s="4"/>
      <c r="B261" s="4"/>
      <c r="C261" s="4"/>
      <c r="D261" s="4"/>
      <c r="G261" s="11"/>
      <c r="H261" s="11"/>
      <c r="I261" s="11"/>
    </row>
    <row r="262" spans="1:9" ht="12.75">
      <c r="A262" s="4"/>
      <c r="B262" s="4"/>
      <c r="C262" s="4"/>
      <c r="D262" s="4"/>
      <c r="G262" s="11"/>
      <c r="H262" s="11"/>
      <c r="I262" s="11"/>
    </row>
    <row r="263" spans="1:9" ht="12.75">
      <c r="A263" s="4"/>
      <c r="B263" s="4"/>
      <c r="C263" s="4"/>
      <c r="D263" s="4"/>
      <c r="G263" s="11"/>
      <c r="H263" s="11"/>
      <c r="I263" s="11"/>
    </row>
    <row r="264" spans="1:9" ht="12.75">
      <c r="A264" s="4"/>
      <c r="B264" s="4"/>
      <c r="C264" s="4"/>
      <c r="D264" s="4"/>
      <c r="G264" s="11"/>
      <c r="H264" s="11"/>
      <c r="I264" s="11"/>
    </row>
    <row r="265" spans="1:9" ht="12.75">
      <c r="A265" s="4"/>
      <c r="B265" s="4"/>
      <c r="C265" s="4"/>
      <c r="D265" s="4"/>
      <c r="G265" s="11"/>
      <c r="H265" s="11"/>
      <c r="I265" s="11"/>
    </row>
    <row r="266" spans="1:9" ht="12.75">
      <c r="A266" s="4"/>
      <c r="B266" s="4"/>
      <c r="C266" s="4"/>
      <c r="D266" s="4"/>
      <c r="G266" s="11"/>
      <c r="H266" s="11"/>
      <c r="I266" s="11"/>
    </row>
    <row r="267" spans="1:9" ht="12.75">
      <c r="A267" s="4"/>
      <c r="B267" s="4"/>
      <c r="C267" s="4"/>
      <c r="D267" s="4"/>
      <c r="G267" s="11"/>
      <c r="H267" s="11"/>
      <c r="I267" s="11"/>
    </row>
    <row r="268" spans="1:9" ht="12.75">
      <c r="A268" s="4"/>
      <c r="B268" s="4"/>
      <c r="C268" s="4"/>
      <c r="D268" s="4"/>
      <c r="G268" s="11"/>
      <c r="H268" s="11"/>
      <c r="I268" s="11"/>
    </row>
    <row r="269" spans="1:9" ht="12.75">
      <c r="A269" s="4"/>
      <c r="B269" s="4"/>
      <c r="C269" s="4"/>
      <c r="D269" s="4"/>
      <c r="G269" s="11"/>
      <c r="H269" s="11"/>
      <c r="I269" s="11"/>
    </row>
    <row r="270" spans="1:9" ht="12.75">
      <c r="A270" s="4"/>
      <c r="B270" s="4"/>
      <c r="C270" s="4"/>
      <c r="D270" s="4"/>
      <c r="G270" s="11"/>
      <c r="H270" s="11"/>
      <c r="I270" s="11"/>
    </row>
    <row r="271" spans="1:9" ht="12.75">
      <c r="A271" s="4"/>
      <c r="B271" s="4"/>
      <c r="C271" s="4"/>
      <c r="D271" s="4"/>
      <c r="G271" s="11"/>
      <c r="H271" s="11"/>
      <c r="I271" s="11"/>
    </row>
    <row r="272" spans="1:9" ht="12.75">
      <c r="A272" s="4"/>
      <c r="B272" s="4"/>
      <c r="C272" s="4"/>
      <c r="D272" s="4"/>
      <c r="G272" s="11"/>
      <c r="H272" s="11"/>
      <c r="I272" s="11"/>
    </row>
    <row r="273" spans="1:9" ht="12.75">
      <c r="A273" s="4"/>
      <c r="B273" s="4"/>
      <c r="C273" s="4"/>
      <c r="D273" s="4"/>
      <c r="G273" s="11"/>
      <c r="H273" s="11"/>
      <c r="I273" s="11"/>
    </row>
    <row r="274" spans="1:9" ht="12.75">
      <c r="A274" s="4"/>
      <c r="B274" s="4"/>
      <c r="C274" s="4"/>
      <c r="D274" s="4"/>
      <c r="G274" s="11"/>
      <c r="H274" s="11"/>
      <c r="I274" s="11"/>
    </row>
    <row r="275" spans="1:9" ht="12.75">
      <c r="A275" s="4"/>
      <c r="B275" s="4"/>
      <c r="C275" s="4"/>
      <c r="D275" s="4"/>
      <c r="G275" s="11"/>
      <c r="H275" s="11"/>
      <c r="I275" s="11"/>
    </row>
    <row r="276" spans="1:9" ht="12.75">
      <c r="A276" s="4"/>
      <c r="B276" s="4"/>
      <c r="C276" s="4"/>
      <c r="D276" s="4"/>
      <c r="G276" s="11"/>
      <c r="H276" s="11"/>
      <c r="I276" s="11"/>
    </row>
    <row r="277" spans="1:9" ht="12.75">
      <c r="A277" s="4"/>
      <c r="B277" s="4"/>
      <c r="C277" s="4"/>
      <c r="D277" s="4"/>
      <c r="G277" s="11"/>
      <c r="H277" s="11"/>
      <c r="I277" s="11"/>
    </row>
    <row r="278" spans="1:9" ht="12.75">
      <c r="A278" s="4"/>
      <c r="B278" s="4"/>
      <c r="C278" s="4"/>
      <c r="D278" s="4"/>
      <c r="G278" s="11"/>
      <c r="H278" s="11"/>
      <c r="I278" s="11"/>
    </row>
    <row r="279" spans="1:9" ht="12.75">
      <c r="A279" s="4"/>
      <c r="B279" s="4"/>
      <c r="C279" s="4"/>
      <c r="D279" s="4"/>
      <c r="G279" s="11"/>
      <c r="H279" s="11"/>
      <c r="I279" s="11"/>
    </row>
    <row r="280" spans="1:9" ht="12.75">
      <c r="A280" s="4"/>
      <c r="B280" s="4"/>
      <c r="C280" s="4"/>
      <c r="D280" s="4"/>
      <c r="G280" s="11"/>
      <c r="H280" s="11"/>
      <c r="I280" s="11"/>
    </row>
    <row r="281" spans="1:9" ht="12.75">
      <c r="A281" s="4"/>
      <c r="B281" s="4"/>
      <c r="C281" s="4"/>
      <c r="D281" s="4"/>
      <c r="G281" s="11"/>
      <c r="H281" s="11"/>
      <c r="I281" s="11"/>
    </row>
    <row r="282" spans="1:9" ht="12.75">
      <c r="A282" s="4"/>
      <c r="B282" s="4"/>
      <c r="C282" s="4"/>
      <c r="D282" s="4"/>
      <c r="G282" s="11"/>
      <c r="H282" s="11"/>
      <c r="I282" s="11"/>
    </row>
    <row r="283" spans="1:9" ht="12.75">
      <c r="A283" s="4"/>
      <c r="B283" s="4"/>
      <c r="C283" s="4"/>
      <c r="D283" s="4"/>
      <c r="G283" s="11"/>
      <c r="H283" s="11"/>
      <c r="I283" s="11"/>
    </row>
    <row r="284" spans="1:9" ht="12.75">
      <c r="A284" s="4"/>
      <c r="B284" s="4"/>
      <c r="C284" s="4"/>
      <c r="D284" s="4"/>
      <c r="G284" s="11"/>
      <c r="H284" s="11"/>
      <c r="I284" s="11"/>
    </row>
    <row r="285" spans="1:9" ht="12.75">
      <c r="A285" s="4"/>
      <c r="B285" s="4"/>
      <c r="C285" s="4"/>
      <c r="D285" s="4"/>
      <c r="G285" s="11"/>
      <c r="H285" s="11"/>
      <c r="I285" s="11"/>
    </row>
    <row r="286" spans="1:9" ht="12.75">
      <c r="A286" s="4"/>
      <c r="B286" s="4"/>
      <c r="C286" s="4"/>
      <c r="D286" s="4"/>
      <c r="G286" s="11"/>
      <c r="H286" s="11"/>
      <c r="I286" s="11"/>
    </row>
    <row r="287" spans="1:9" ht="12.75">
      <c r="A287" s="4"/>
      <c r="B287" s="4"/>
      <c r="C287" s="4"/>
      <c r="D287" s="4"/>
      <c r="G287" s="11"/>
      <c r="H287" s="11"/>
      <c r="I287" s="11"/>
    </row>
    <row r="288" spans="1:9" ht="12.75">
      <c r="A288" s="4"/>
      <c r="B288" s="4"/>
      <c r="C288" s="4"/>
      <c r="D288" s="4"/>
      <c r="G288" s="11"/>
      <c r="H288" s="11"/>
      <c r="I288" s="11"/>
    </row>
    <row r="289" spans="1:9" ht="12.75">
      <c r="A289" s="4"/>
      <c r="B289" s="4"/>
      <c r="C289" s="4"/>
      <c r="D289" s="4"/>
      <c r="G289" s="11"/>
      <c r="H289" s="11"/>
      <c r="I289" s="11"/>
    </row>
    <row r="290" spans="1:9" ht="12.75">
      <c r="A290" s="4"/>
      <c r="B290" s="4"/>
      <c r="C290" s="4"/>
      <c r="D290" s="4"/>
      <c r="G290" s="11"/>
      <c r="H290" s="11"/>
      <c r="I290" s="11"/>
    </row>
    <row r="291" spans="1:9" ht="12.75">
      <c r="A291" s="4"/>
      <c r="B291" s="4"/>
      <c r="C291" s="4"/>
      <c r="D291" s="4"/>
      <c r="G291" s="11"/>
      <c r="H291" s="11"/>
      <c r="I291" s="11"/>
    </row>
    <row r="292" spans="1:9" ht="12.75">
      <c r="A292" s="4"/>
      <c r="B292" s="4"/>
      <c r="C292" s="4"/>
      <c r="D292" s="4"/>
      <c r="G292" s="11"/>
      <c r="H292" s="11"/>
      <c r="I292" s="11"/>
    </row>
    <row r="293" spans="1:9" ht="12.75">
      <c r="A293" s="4"/>
      <c r="B293" s="4"/>
      <c r="C293" s="4"/>
      <c r="D293" s="4"/>
      <c r="G293" s="11"/>
      <c r="H293" s="11"/>
      <c r="I293" s="11"/>
    </row>
    <row r="294" spans="1:9" ht="12.75">
      <c r="A294" s="4"/>
      <c r="B294" s="4"/>
      <c r="C294" s="4"/>
      <c r="D294" s="4"/>
      <c r="G294" s="11"/>
      <c r="H294" s="11"/>
      <c r="I294" s="11"/>
    </row>
    <row r="295" spans="1:9" ht="12.75">
      <c r="A295" s="4"/>
      <c r="B295" s="4"/>
      <c r="C295" s="4"/>
      <c r="D295" s="4"/>
      <c r="G295" s="11"/>
      <c r="H295" s="11"/>
      <c r="I295" s="11"/>
    </row>
    <row r="296" spans="1:9" ht="12.75">
      <c r="A296" s="4"/>
      <c r="B296" s="4"/>
      <c r="C296" s="4"/>
      <c r="D296" s="4"/>
      <c r="G296" s="11"/>
      <c r="H296" s="11"/>
      <c r="I296" s="11"/>
    </row>
    <row r="297" spans="1:9" ht="12.75">
      <c r="A297" s="4"/>
      <c r="B297" s="4"/>
      <c r="C297" s="4"/>
      <c r="D297" s="4"/>
      <c r="G297" s="11"/>
      <c r="H297" s="11"/>
      <c r="I297" s="11"/>
    </row>
    <row r="298" spans="1:9" ht="12.75">
      <c r="A298" s="4"/>
      <c r="B298" s="4"/>
      <c r="C298" s="4"/>
      <c r="D298" s="4"/>
      <c r="G298" s="11"/>
      <c r="H298" s="11"/>
      <c r="I298" s="11"/>
    </row>
    <row r="299" spans="1:9" ht="12.75">
      <c r="A299" s="4"/>
      <c r="B299" s="4"/>
      <c r="C299" s="4"/>
      <c r="D299" s="4"/>
      <c r="G299" s="11"/>
      <c r="H299" s="11"/>
      <c r="I299" s="11"/>
    </row>
    <row r="300" spans="1:9" ht="12.75">
      <c r="A300" s="4"/>
      <c r="B300" s="4"/>
      <c r="C300" s="4"/>
      <c r="D300" s="4"/>
      <c r="G300" s="11"/>
      <c r="H300" s="11"/>
      <c r="I300" s="11"/>
    </row>
    <row r="301" spans="1:9" ht="12.75">
      <c r="A301" s="4"/>
      <c r="B301" s="4"/>
      <c r="C301" s="4"/>
      <c r="D301" s="4"/>
      <c r="G301" s="11"/>
      <c r="H301" s="11"/>
      <c r="I301" s="11"/>
    </row>
    <row r="302" spans="1:9" ht="12.75">
      <c r="A302" s="4"/>
      <c r="B302" s="4"/>
      <c r="C302" s="4"/>
      <c r="D302" s="4"/>
      <c r="G302" s="11"/>
      <c r="H302" s="11"/>
      <c r="I302" s="11"/>
    </row>
    <row r="303" spans="1:9" ht="12.75">
      <c r="A303" s="4"/>
      <c r="B303" s="4"/>
      <c r="C303" s="4"/>
      <c r="D303" s="4"/>
      <c r="G303" s="11"/>
      <c r="H303" s="11"/>
      <c r="I303" s="11"/>
    </row>
    <row r="304" spans="1:9" ht="12.75">
      <c r="A304" s="4"/>
      <c r="B304" s="4"/>
      <c r="C304" s="4"/>
      <c r="D304" s="4"/>
      <c r="G304" s="11"/>
      <c r="H304" s="11"/>
      <c r="I304" s="11"/>
    </row>
    <row r="305" spans="1:9" ht="12.75">
      <c r="A305" s="4"/>
      <c r="B305" s="4"/>
      <c r="C305" s="4"/>
      <c r="D305" s="4"/>
      <c r="G305" s="11"/>
      <c r="H305" s="11"/>
      <c r="I305" s="11"/>
    </row>
    <row r="306" spans="1:9" ht="12.75">
      <c r="A306" s="4"/>
      <c r="B306" s="4"/>
      <c r="C306" s="4"/>
      <c r="D306" s="4"/>
      <c r="G306" s="11"/>
      <c r="H306" s="11"/>
      <c r="I306" s="11"/>
    </row>
    <row r="307" spans="1:9" ht="12.75">
      <c r="A307" s="4"/>
      <c r="B307" s="4"/>
      <c r="C307" s="4"/>
      <c r="D307" s="4"/>
      <c r="G307" s="11"/>
      <c r="H307" s="11"/>
      <c r="I307" s="11"/>
    </row>
    <row r="308" spans="1:9" ht="12.75">
      <c r="A308" s="4"/>
      <c r="B308" s="4"/>
      <c r="C308" s="4"/>
      <c r="D308" s="4"/>
      <c r="G308" s="11"/>
      <c r="H308" s="11"/>
      <c r="I308" s="11"/>
    </row>
    <row r="309" spans="1:9" ht="12.75">
      <c r="A309" s="4"/>
      <c r="B309" s="4"/>
      <c r="C309" s="4"/>
      <c r="D309" s="4"/>
      <c r="G309" s="11"/>
      <c r="H309" s="11"/>
      <c r="I309" s="11"/>
    </row>
    <row r="310" spans="1:9" ht="12.75">
      <c r="A310" s="4"/>
      <c r="B310" s="4"/>
      <c r="C310" s="4"/>
      <c r="D310" s="4"/>
      <c r="G310" s="11"/>
      <c r="H310" s="11"/>
      <c r="I310" s="11"/>
    </row>
    <row r="311" spans="1:9" ht="12.75">
      <c r="A311" s="4"/>
      <c r="B311" s="4"/>
      <c r="C311" s="4"/>
      <c r="D311" s="4"/>
      <c r="G311" s="11"/>
      <c r="H311" s="11"/>
      <c r="I311" s="11"/>
    </row>
    <row r="312" spans="1:9" ht="12.75">
      <c r="A312" s="4"/>
      <c r="B312" s="4"/>
      <c r="C312" s="4"/>
      <c r="D312" s="4"/>
      <c r="G312" s="11"/>
      <c r="H312" s="11"/>
      <c r="I312" s="11"/>
    </row>
    <row r="313" spans="1:9" ht="12.75">
      <c r="A313" s="4"/>
      <c r="B313" s="4"/>
      <c r="C313" s="4"/>
      <c r="D313" s="4"/>
      <c r="G313" s="11"/>
      <c r="H313" s="11"/>
      <c r="I313" s="11"/>
    </row>
    <row r="314" spans="1:9" ht="12.75">
      <c r="A314" s="4"/>
      <c r="B314" s="4"/>
      <c r="C314" s="4"/>
      <c r="D314" s="4"/>
      <c r="G314" s="11"/>
      <c r="H314" s="11"/>
      <c r="I314" s="11"/>
    </row>
    <row r="315" spans="1:9" ht="12.75">
      <c r="A315" s="4"/>
      <c r="B315" s="4"/>
      <c r="C315" s="4"/>
      <c r="D315" s="4"/>
      <c r="G315" s="11"/>
      <c r="H315" s="11"/>
      <c r="I315" s="11"/>
    </row>
    <row r="316" spans="1:9" ht="12.75">
      <c r="A316" s="4"/>
      <c r="B316" s="4"/>
      <c r="C316" s="4"/>
      <c r="D316" s="4"/>
      <c r="G316" s="11"/>
      <c r="H316" s="11"/>
      <c r="I316" s="11"/>
    </row>
    <row r="317" spans="1:9" ht="12.75">
      <c r="A317" s="4"/>
      <c r="B317" s="4"/>
      <c r="C317" s="4"/>
      <c r="D317" s="4"/>
      <c r="G317" s="11"/>
      <c r="H317" s="11"/>
      <c r="I317" s="11"/>
    </row>
    <row r="318" spans="1:9" ht="12.75">
      <c r="A318" s="4"/>
      <c r="B318" s="4"/>
      <c r="C318" s="4"/>
      <c r="D318" s="4"/>
      <c r="G318" s="11"/>
      <c r="H318" s="11"/>
      <c r="I318" s="11"/>
    </row>
    <row r="319" spans="1:9" ht="12.75">
      <c r="A319" s="4"/>
      <c r="B319" s="4"/>
      <c r="C319" s="4"/>
      <c r="D319" s="4"/>
      <c r="G319" s="11"/>
      <c r="H319" s="11"/>
      <c r="I319" s="11"/>
    </row>
    <row r="320" spans="1:9" ht="12.75">
      <c r="A320" s="4"/>
      <c r="B320" s="4"/>
      <c r="C320" s="4"/>
      <c r="D320" s="4"/>
      <c r="G320" s="11"/>
      <c r="H320" s="11"/>
      <c r="I320" s="11"/>
    </row>
    <row r="321" spans="1:9" ht="12.75">
      <c r="A321" s="4"/>
      <c r="B321" s="4"/>
      <c r="C321" s="4"/>
      <c r="D321" s="4"/>
      <c r="G321" s="11"/>
      <c r="H321" s="11"/>
      <c r="I321" s="11"/>
    </row>
    <row r="322" spans="1:9" ht="12.75">
      <c r="A322" s="4"/>
      <c r="B322" s="4"/>
      <c r="C322" s="4"/>
      <c r="D322" s="4"/>
      <c r="G322" s="11"/>
      <c r="H322" s="11"/>
      <c r="I322" s="11"/>
    </row>
    <row r="323" spans="1:9" ht="12.75">
      <c r="A323" s="4"/>
      <c r="B323" s="4"/>
      <c r="C323" s="4"/>
      <c r="D323" s="4"/>
      <c r="G323" s="11"/>
      <c r="H323" s="11"/>
      <c r="I323" s="11"/>
    </row>
    <row r="324" spans="1:9" ht="12.75">
      <c r="A324" s="4"/>
      <c r="B324" s="4"/>
      <c r="C324" s="4"/>
      <c r="D324" s="4"/>
      <c r="G324" s="11"/>
      <c r="H324" s="11"/>
      <c r="I324" s="11"/>
    </row>
    <row r="325" spans="1:9" ht="12.75">
      <c r="A325" s="4"/>
      <c r="B325" s="4"/>
      <c r="C325" s="4"/>
      <c r="D325" s="4"/>
      <c r="G325" s="11"/>
      <c r="H325" s="11"/>
      <c r="I325" s="11"/>
    </row>
    <row r="326" spans="1:9" ht="12.75">
      <c r="A326" s="4"/>
      <c r="B326" s="4"/>
      <c r="C326" s="4"/>
      <c r="D326" s="4"/>
      <c r="G326" s="11"/>
      <c r="H326" s="11"/>
      <c r="I326" s="11"/>
    </row>
    <row r="327" spans="1:9" ht="12.75">
      <c r="A327" s="4"/>
      <c r="B327" s="4"/>
      <c r="C327" s="4"/>
      <c r="D327" s="4"/>
      <c r="G327" s="11"/>
      <c r="H327" s="11"/>
      <c r="I327" s="11"/>
    </row>
    <row r="328" spans="1:9" ht="12.75">
      <c r="A328" s="4"/>
      <c r="B328" s="4"/>
      <c r="C328" s="4"/>
      <c r="D328" s="4"/>
      <c r="G328" s="11"/>
      <c r="H328" s="11"/>
      <c r="I328" s="11"/>
    </row>
    <row r="329" spans="1:9" ht="12.75">
      <c r="A329" s="4"/>
      <c r="B329" s="4"/>
      <c r="C329" s="4"/>
      <c r="D329" s="4"/>
      <c r="G329" s="11"/>
      <c r="H329" s="11"/>
      <c r="I329" s="11"/>
    </row>
    <row r="330" spans="1:9" ht="12.75">
      <c r="A330" s="4"/>
      <c r="B330" s="4"/>
      <c r="C330" s="4"/>
      <c r="D330" s="4"/>
      <c r="G330" s="11"/>
      <c r="H330" s="11"/>
      <c r="I330" s="11"/>
    </row>
    <row r="331" spans="1:9" ht="12.75">
      <c r="A331" s="4"/>
      <c r="B331" s="4"/>
      <c r="C331" s="4"/>
      <c r="D331" s="4"/>
      <c r="G331" s="11"/>
      <c r="H331" s="11"/>
      <c r="I331" s="11"/>
    </row>
    <row r="332" spans="1:9" ht="12.75">
      <c r="A332" s="4"/>
      <c r="B332" s="4"/>
      <c r="C332" s="4"/>
      <c r="D332" s="4"/>
      <c r="G332" s="11"/>
      <c r="H332" s="11"/>
      <c r="I332" s="11"/>
    </row>
    <row r="333" spans="1:9" ht="12.75">
      <c r="A333" s="4"/>
      <c r="B333" s="4"/>
      <c r="C333" s="4"/>
      <c r="D333" s="4"/>
      <c r="G333" s="11"/>
      <c r="H333" s="11"/>
      <c r="I333" s="11"/>
    </row>
    <row r="334" spans="1:9" ht="12.75">
      <c r="A334" s="4"/>
      <c r="B334" s="4"/>
      <c r="C334" s="4"/>
      <c r="D334" s="4"/>
      <c r="G334" s="11"/>
      <c r="H334" s="11"/>
      <c r="I334" s="11"/>
    </row>
    <row r="335" spans="1:9" ht="12.75">
      <c r="A335" s="4"/>
      <c r="B335" s="4"/>
      <c r="C335" s="4"/>
      <c r="D335" s="4"/>
      <c r="G335" s="11"/>
      <c r="H335" s="11"/>
      <c r="I335" s="11"/>
    </row>
    <row r="336" spans="1:9" ht="12.75">
      <c r="A336" s="4"/>
      <c r="B336" s="4"/>
      <c r="C336" s="4"/>
      <c r="D336" s="4"/>
      <c r="G336" s="11"/>
      <c r="H336" s="11"/>
      <c r="I336" s="11"/>
    </row>
    <row r="337" spans="1:9" ht="12.75">
      <c r="A337" s="4"/>
      <c r="B337" s="4"/>
      <c r="C337" s="4"/>
      <c r="D337" s="4"/>
      <c r="G337" s="11"/>
      <c r="H337" s="11"/>
      <c r="I337" s="11"/>
    </row>
    <row r="338" spans="1:9" ht="12.75">
      <c r="A338" s="4"/>
      <c r="B338" s="4"/>
      <c r="C338" s="4"/>
      <c r="D338" s="4"/>
      <c r="G338" s="11"/>
      <c r="H338" s="11"/>
      <c r="I338" s="11"/>
    </row>
    <row r="339" spans="1:9" ht="12.75">
      <c r="A339" s="4"/>
      <c r="B339" s="4"/>
      <c r="C339" s="4"/>
      <c r="D339" s="4"/>
      <c r="G339" s="11"/>
      <c r="H339" s="11"/>
      <c r="I339" s="11"/>
    </row>
    <row r="340" spans="1:9" ht="12.75">
      <c r="A340" s="4"/>
      <c r="B340" s="4"/>
      <c r="C340" s="4"/>
      <c r="D340" s="4"/>
      <c r="G340" s="11"/>
      <c r="H340" s="11"/>
      <c r="I340" s="11"/>
    </row>
    <row r="341" spans="1:9" ht="12.75">
      <c r="A341" s="4"/>
      <c r="B341" s="4"/>
      <c r="C341" s="4"/>
      <c r="D341" s="4"/>
      <c r="G341" s="11"/>
      <c r="H341" s="11"/>
      <c r="I341" s="11"/>
    </row>
    <row r="342" spans="1:9" ht="12.75">
      <c r="A342" s="4"/>
      <c r="B342" s="4"/>
      <c r="C342" s="4"/>
      <c r="D342" s="4"/>
      <c r="G342" s="11"/>
      <c r="H342" s="11"/>
      <c r="I342" s="11"/>
    </row>
    <row r="343" spans="1:9" ht="12.75">
      <c r="A343" s="4"/>
      <c r="B343" s="4"/>
      <c r="C343" s="4"/>
      <c r="D343" s="4"/>
      <c r="G343" s="11"/>
      <c r="H343" s="11"/>
      <c r="I343" s="11"/>
    </row>
    <row r="344" spans="1:9" ht="12.75">
      <c r="A344" s="4"/>
      <c r="B344" s="4"/>
      <c r="C344" s="4"/>
      <c r="D344" s="4"/>
      <c r="G344" s="11"/>
      <c r="H344" s="11"/>
      <c r="I344" s="11"/>
    </row>
    <row r="345" spans="1:9" ht="12.75">
      <c r="A345" s="4"/>
      <c r="B345" s="4"/>
      <c r="C345" s="4"/>
      <c r="D345" s="4"/>
      <c r="G345" s="11"/>
      <c r="H345" s="11"/>
      <c r="I345" s="11"/>
    </row>
    <row r="346" spans="1:9" ht="12.75">
      <c r="A346" s="4"/>
      <c r="B346" s="4"/>
      <c r="C346" s="4"/>
      <c r="D346" s="4"/>
      <c r="G346" s="11"/>
      <c r="H346" s="11"/>
      <c r="I346" s="11"/>
    </row>
    <row r="347" spans="1:9" ht="12.75">
      <c r="A347" s="4"/>
      <c r="B347" s="4"/>
      <c r="C347" s="4"/>
      <c r="D347" s="4"/>
      <c r="G347" s="11"/>
      <c r="H347" s="11"/>
      <c r="I347" s="11"/>
    </row>
    <row r="348" spans="1:9" ht="12.75">
      <c r="A348" s="4"/>
      <c r="B348" s="4"/>
      <c r="C348" s="4"/>
      <c r="D348" s="4"/>
      <c r="G348" s="11"/>
      <c r="H348" s="11"/>
      <c r="I348" s="11"/>
    </row>
    <row r="349" spans="1:9" ht="12.75">
      <c r="A349" s="4"/>
      <c r="B349" s="4"/>
      <c r="C349" s="4"/>
      <c r="D349" s="4"/>
      <c r="G349" s="11"/>
      <c r="H349" s="11"/>
      <c r="I349" s="11"/>
    </row>
    <row r="350" spans="1:9" ht="12.75">
      <c r="A350" s="4"/>
      <c r="B350" s="4"/>
      <c r="C350" s="4"/>
      <c r="D350" s="4"/>
      <c r="G350" s="11"/>
      <c r="H350" s="11"/>
      <c r="I350" s="11"/>
    </row>
    <row r="351" spans="1:9" ht="12.75">
      <c r="A351" s="4"/>
      <c r="B351" s="4"/>
      <c r="C351" s="4"/>
      <c r="D351" s="4"/>
      <c r="G351" s="11"/>
      <c r="H351" s="11"/>
      <c r="I351" s="11"/>
    </row>
    <row r="352" spans="1:9" ht="12.75">
      <c r="A352" s="4"/>
      <c r="B352" s="4"/>
      <c r="C352" s="4"/>
      <c r="D352" s="4"/>
      <c r="G352" s="11"/>
      <c r="H352" s="11"/>
      <c r="I352" s="11"/>
    </row>
    <row r="353" spans="1:9" ht="12.75">
      <c r="A353" s="4"/>
      <c r="B353" s="4"/>
      <c r="C353" s="4"/>
      <c r="D353" s="4"/>
      <c r="G353" s="11"/>
      <c r="H353" s="11"/>
      <c r="I353" s="11"/>
    </row>
    <row r="354" spans="1:9" ht="12.75">
      <c r="A354" s="4"/>
      <c r="B354" s="4"/>
      <c r="C354" s="4"/>
      <c r="D354" s="4"/>
      <c r="G354" s="11"/>
      <c r="H354" s="11"/>
      <c r="I354" s="11"/>
    </row>
    <row r="355" spans="1:9" ht="12.75">
      <c r="A355" s="4"/>
      <c r="B355" s="4"/>
      <c r="C355" s="4"/>
      <c r="D355" s="4"/>
      <c r="G355" s="11"/>
      <c r="H355" s="11"/>
      <c r="I355" s="11"/>
    </row>
    <row r="356" spans="1:9" ht="12.75">
      <c r="A356" s="4"/>
      <c r="B356" s="4"/>
      <c r="C356" s="4"/>
      <c r="D356" s="4"/>
      <c r="G356" s="11"/>
      <c r="H356" s="11"/>
      <c r="I356" s="11"/>
    </row>
    <row r="357" spans="1:9" ht="12.75">
      <c r="A357" s="4"/>
      <c r="B357" s="4"/>
      <c r="C357" s="4"/>
      <c r="D357" s="4"/>
      <c r="G357" s="11"/>
      <c r="H357" s="11"/>
      <c r="I357" s="11"/>
    </row>
    <row r="358" spans="1:9" ht="12.75">
      <c r="A358" s="4"/>
      <c r="B358" s="4"/>
      <c r="C358" s="4"/>
      <c r="D358" s="4"/>
      <c r="G358" s="11"/>
      <c r="H358" s="11"/>
      <c r="I358" s="11"/>
    </row>
    <row r="359" spans="1:9" ht="12.75">
      <c r="A359" s="4"/>
      <c r="B359" s="4"/>
      <c r="C359" s="4"/>
      <c r="D359" s="4"/>
      <c r="G359" s="11"/>
      <c r="H359" s="11"/>
      <c r="I359" s="11"/>
    </row>
    <row r="360" spans="1:9" ht="12.75">
      <c r="A360" s="4"/>
      <c r="B360" s="4"/>
      <c r="C360" s="4"/>
      <c r="D360" s="4"/>
      <c r="G360" s="11"/>
      <c r="H360" s="11"/>
      <c r="I360" s="11"/>
    </row>
    <row r="361" spans="1:9" ht="12.75">
      <c r="A361" s="4"/>
      <c r="B361" s="4"/>
      <c r="C361" s="4"/>
      <c r="D361" s="4"/>
      <c r="G361" s="11"/>
      <c r="H361" s="11"/>
      <c r="I361" s="11"/>
    </row>
    <row r="362" spans="1:9" ht="12.75">
      <c r="A362" s="4"/>
      <c r="B362" s="4"/>
      <c r="C362" s="4"/>
      <c r="D362" s="4"/>
      <c r="G362" s="11"/>
      <c r="H362" s="11"/>
      <c r="I362" s="11"/>
    </row>
    <row r="363" spans="1:9" ht="12.75">
      <c r="A363" s="4"/>
      <c r="B363" s="4"/>
      <c r="C363" s="4"/>
      <c r="D363" s="4"/>
      <c r="G363" s="11"/>
      <c r="H363" s="11"/>
      <c r="I363" s="11"/>
    </row>
    <row r="364" spans="1:9" ht="12.75">
      <c r="A364" s="4"/>
      <c r="B364" s="4"/>
      <c r="C364" s="4"/>
      <c r="D364" s="4"/>
      <c r="G364" s="11"/>
      <c r="H364" s="11"/>
      <c r="I364" s="11"/>
    </row>
    <row r="365" spans="1:9" ht="12.75">
      <c r="A365" s="4"/>
      <c r="B365" s="4"/>
      <c r="C365" s="4"/>
      <c r="D365" s="4"/>
      <c r="G365" s="11"/>
      <c r="H365" s="11"/>
      <c r="I365" s="11"/>
    </row>
    <row r="366" spans="1:9" ht="12.75">
      <c r="A366" s="4"/>
      <c r="B366" s="4"/>
      <c r="C366" s="4"/>
      <c r="D366" s="4"/>
      <c r="G366" s="11"/>
      <c r="H366" s="11"/>
      <c r="I366" s="11"/>
    </row>
    <row r="367" spans="1:9" ht="12.75">
      <c r="A367" s="4"/>
      <c r="B367" s="4"/>
      <c r="C367" s="4"/>
      <c r="D367" s="4"/>
      <c r="G367" s="11"/>
      <c r="H367" s="11"/>
      <c r="I367" s="11"/>
    </row>
    <row r="368" spans="1:9" ht="12.75">
      <c r="A368" s="4"/>
      <c r="B368" s="4"/>
      <c r="C368" s="4"/>
      <c r="D368" s="4"/>
      <c r="G368" s="11"/>
      <c r="H368" s="11"/>
      <c r="I368" s="11"/>
    </row>
    <row r="369" spans="1:9" ht="12.75">
      <c r="A369" s="4"/>
      <c r="B369" s="4"/>
      <c r="C369" s="4"/>
      <c r="D369" s="4"/>
      <c r="G369" s="11"/>
      <c r="H369" s="11"/>
      <c r="I369" s="11"/>
    </row>
    <row r="370" spans="1:9" ht="12.75">
      <c r="A370" s="4"/>
      <c r="B370" s="4"/>
      <c r="C370" s="4"/>
      <c r="D370" s="4"/>
      <c r="G370" s="11"/>
      <c r="H370" s="11"/>
      <c r="I370" s="11"/>
    </row>
    <row r="371" spans="1:9" ht="12.75">
      <c r="A371" s="4"/>
      <c r="B371" s="4"/>
      <c r="C371" s="4"/>
      <c r="D371" s="4"/>
      <c r="G371" s="11"/>
      <c r="H371" s="11"/>
      <c r="I371" s="11"/>
    </row>
    <row r="372" spans="1:9" ht="12.75">
      <c r="A372" s="4"/>
      <c r="B372" s="4"/>
      <c r="C372" s="4"/>
      <c r="D372" s="4"/>
      <c r="G372" s="11"/>
      <c r="H372" s="11"/>
      <c r="I372" s="11"/>
    </row>
    <row r="373" spans="1:9" ht="12.75">
      <c r="A373" s="4"/>
      <c r="B373" s="4"/>
      <c r="C373" s="4"/>
      <c r="D373" s="4"/>
      <c r="G373" s="11"/>
      <c r="H373" s="11"/>
      <c r="I373" s="11"/>
    </row>
    <row r="374" spans="1:9" ht="12.75">
      <c r="A374" s="4"/>
      <c r="B374" s="4"/>
      <c r="C374" s="4"/>
      <c r="D374" s="4"/>
      <c r="G374" s="11"/>
      <c r="H374" s="11"/>
      <c r="I374" s="11"/>
    </row>
    <row r="375" spans="1:9" ht="12.75">
      <c r="A375" s="4"/>
      <c r="B375" s="4"/>
      <c r="C375" s="4"/>
      <c r="D375" s="4"/>
      <c r="G375" s="11"/>
      <c r="H375" s="11"/>
      <c r="I375" s="11"/>
    </row>
    <row r="376" spans="1:9" ht="12.75">
      <c r="A376" s="4"/>
      <c r="B376" s="4"/>
      <c r="C376" s="4"/>
      <c r="D376" s="4"/>
      <c r="G376" s="11"/>
      <c r="H376" s="11"/>
      <c r="I376" s="11"/>
    </row>
    <row r="377" spans="1:9" ht="12.75">
      <c r="A377" s="4"/>
      <c r="B377" s="4"/>
      <c r="C377" s="4"/>
      <c r="D377" s="4"/>
      <c r="G377" s="11"/>
      <c r="H377" s="11"/>
      <c r="I377" s="11"/>
    </row>
    <row r="378" spans="1:9" ht="12.75">
      <c r="A378" s="4"/>
      <c r="B378" s="4"/>
      <c r="C378" s="4"/>
      <c r="D378" s="4"/>
      <c r="G378" s="11"/>
      <c r="H378" s="11"/>
      <c r="I378" s="11"/>
    </row>
    <row r="379" spans="1:9" ht="12.75">
      <c r="A379" s="4"/>
      <c r="B379" s="4"/>
      <c r="C379" s="4"/>
      <c r="D379" s="4"/>
      <c r="G379" s="11"/>
      <c r="H379" s="11"/>
      <c r="I379" s="11"/>
    </row>
    <row r="380" spans="1:9" ht="12.75">
      <c r="A380" s="4"/>
      <c r="B380" s="4"/>
      <c r="C380" s="4"/>
      <c r="D380" s="4"/>
      <c r="G380" s="11"/>
      <c r="H380" s="11"/>
      <c r="I380" s="11"/>
    </row>
    <row r="381" spans="1:9" ht="12.75">
      <c r="A381" s="4"/>
      <c r="B381" s="4"/>
      <c r="C381" s="4"/>
      <c r="D381" s="4"/>
      <c r="G381" s="11"/>
      <c r="H381" s="11"/>
      <c r="I381" s="11"/>
    </row>
    <row r="382" spans="1:9" ht="12.75">
      <c r="A382" s="4"/>
      <c r="B382" s="4"/>
      <c r="C382" s="4"/>
      <c r="D382" s="4"/>
      <c r="G382" s="11"/>
      <c r="H382" s="11"/>
      <c r="I382" s="11"/>
    </row>
    <row r="383" spans="1:9" ht="12.75">
      <c r="A383" s="4"/>
      <c r="B383" s="4"/>
      <c r="C383" s="4"/>
      <c r="D383" s="4"/>
      <c r="G383" s="11"/>
      <c r="H383" s="11"/>
      <c r="I383" s="11"/>
    </row>
    <row r="384" spans="1:9" ht="12.75">
      <c r="A384" s="4"/>
      <c r="B384" s="4"/>
      <c r="C384" s="4"/>
      <c r="D384" s="4"/>
      <c r="G384" s="11"/>
      <c r="H384" s="11"/>
      <c r="I384" s="11"/>
    </row>
    <row r="385" spans="1:9" ht="12.75">
      <c r="A385" s="4"/>
      <c r="B385" s="4"/>
      <c r="C385" s="4"/>
      <c r="D385" s="4"/>
      <c r="G385" s="11"/>
      <c r="H385" s="11"/>
      <c r="I385" s="11"/>
    </row>
    <row r="386" spans="1:9" ht="12.75">
      <c r="A386" s="4"/>
      <c r="B386" s="4"/>
      <c r="C386" s="4"/>
      <c r="D386" s="4"/>
      <c r="G386" s="11"/>
      <c r="H386" s="11"/>
      <c r="I386" s="11"/>
    </row>
    <row r="387" spans="1:9" ht="12.75">
      <c r="A387" s="4"/>
      <c r="B387" s="4"/>
      <c r="C387" s="4"/>
      <c r="D387" s="4"/>
      <c r="G387" s="11"/>
      <c r="H387" s="11"/>
      <c r="I387" s="11"/>
    </row>
  </sheetData>
  <sheetProtection/>
  <mergeCells count="6">
    <mergeCell ref="A5:I5"/>
    <mergeCell ref="A6:I6"/>
    <mergeCell ref="D4:I4"/>
    <mergeCell ref="D1:I1"/>
    <mergeCell ref="D3:I3"/>
    <mergeCell ref="D2:I2"/>
  </mergeCells>
  <printOptions/>
  <pageMargins left="0.7874015748031497" right="0.3937007874015748" top="0.7874015748031497" bottom="0.7874015748031497" header="0.3937007874015748" footer="0.3937007874015748"/>
  <pageSetup firstPageNumber="103" useFirstPageNumber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7"/>
  <sheetViews>
    <sheetView workbookViewId="0" topLeftCell="B4">
      <selection activeCell="H9" sqref="H9"/>
    </sheetView>
  </sheetViews>
  <sheetFormatPr defaultColWidth="9.125" defaultRowHeight="12.75"/>
  <cols>
    <col min="1" max="1" width="4.00390625" style="2" hidden="1" customWidth="1"/>
    <col min="2" max="2" width="6.625" style="2" customWidth="1"/>
    <col min="3" max="3" width="32.875" style="5" customWidth="1"/>
    <col min="4" max="4" width="12.625" style="5" customWidth="1"/>
    <col min="5" max="5" width="6.125" style="5" customWidth="1"/>
    <col min="6" max="6" width="0.5" style="5" hidden="1" customWidth="1"/>
    <col min="7" max="7" width="7.50390625" style="2" customWidth="1"/>
    <col min="8" max="9" width="14.625" style="5" customWidth="1"/>
    <col min="10" max="10" width="14.375" style="5" customWidth="1"/>
    <col min="11" max="11" width="6.625" style="5" customWidth="1"/>
    <col min="12" max="12" width="14.375" style="5" customWidth="1"/>
    <col min="13" max="16384" width="9.125" style="5" customWidth="1"/>
  </cols>
  <sheetData>
    <row r="1" spans="1:12" ht="17.25" customHeight="1">
      <c r="A1" s="53"/>
      <c r="B1" s="53"/>
      <c r="C1" s="53"/>
      <c r="D1" s="53"/>
      <c r="E1" s="110" t="s">
        <v>333</v>
      </c>
      <c r="F1" s="110"/>
      <c r="G1" s="110"/>
      <c r="H1" s="110"/>
      <c r="I1" s="110"/>
      <c r="J1" s="110"/>
      <c r="K1" s="12"/>
      <c r="L1" s="12"/>
    </row>
    <row r="2" spans="1:12" ht="33" customHeight="1">
      <c r="A2" s="53"/>
      <c r="B2" s="53"/>
      <c r="C2" s="53"/>
      <c r="D2" s="53"/>
      <c r="E2" s="110" t="s">
        <v>440</v>
      </c>
      <c r="F2" s="110"/>
      <c r="G2" s="110"/>
      <c r="H2" s="110"/>
      <c r="I2" s="110"/>
      <c r="J2" s="110"/>
      <c r="K2" s="12"/>
      <c r="L2" s="12"/>
    </row>
    <row r="3" spans="1:12" ht="15.75" customHeight="1">
      <c r="A3" s="53"/>
      <c r="B3" s="53"/>
      <c r="C3" s="53"/>
      <c r="D3" s="53"/>
      <c r="E3" s="110" t="s">
        <v>333</v>
      </c>
      <c r="F3" s="110"/>
      <c r="G3" s="110"/>
      <c r="H3" s="110"/>
      <c r="I3" s="110"/>
      <c r="J3" s="110"/>
      <c r="K3" s="12"/>
      <c r="L3" s="12"/>
    </row>
    <row r="4" spans="1:12" ht="69" customHeight="1">
      <c r="A4" s="52"/>
      <c r="B4" s="52"/>
      <c r="C4" s="52"/>
      <c r="D4" s="52"/>
      <c r="E4" s="110" t="s">
        <v>337</v>
      </c>
      <c r="F4" s="110"/>
      <c r="G4" s="110"/>
      <c r="H4" s="110"/>
      <c r="I4" s="110"/>
      <c r="J4" s="110"/>
      <c r="K4" s="10"/>
      <c r="L4" s="10"/>
    </row>
    <row r="5" spans="1:14" ht="61.5" customHeight="1">
      <c r="A5" s="111" t="s">
        <v>330</v>
      </c>
      <c r="B5" s="111"/>
      <c r="C5" s="111"/>
      <c r="D5" s="111"/>
      <c r="E5" s="111"/>
      <c r="F5" s="111"/>
      <c r="G5" s="111"/>
      <c r="H5" s="111"/>
      <c r="I5" s="111"/>
      <c r="J5" s="111"/>
      <c r="K5" s="3"/>
      <c r="L5" s="3"/>
      <c r="M5" s="3"/>
      <c r="N5" s="3"/>
    </row>
    <row r="6" spans="1:10" ht="15">
      <c r="A6" s="54"/>
      <c r="B6" s="54"/>
      <c r="C6" s="54"/>
      <c r="D6" s="54"/>
      <c r="E6" s="54"/>
      <c r="F6" s="54"/>
      <c r="G6" s="54"/>
      <c r="H6" s="54"/>
      <c r="I6" s="54"/>
      <c r="J6" s="55" t="s">
        <v>160</v>
      </c>
    </row>
    <row r="7" spans="1:10" ht="66" customHeight="1">
      <c r="A7" s="56" t="s">
        <v>83</v>
      </c>
      <c r="B7" s="57" t="s">
        <v>9</v>
      </c>
      <c r="C7" s="57" t="s">
        <v>84</v>
      </c>
      <c r="D7" s="58" t="s">
        <v>23</v>
      </c>
      <c r="E7" s="59" t="s">
        <v>85</v>
      </c>
      <c r="F7" s="60"/>
      <c r="G7" s="58" t="s">
        <v>86</v>
      </c>
      <c r="H7" s="57" t="s">
        <v>295</v>
      </c>
      <c r="I7" s="57" t="s">
        <v>304</v>
      </c>
      <c r="J7" s="57" t="s">
        <v>331</v>
      </c>
    </row>
    <row r="8" spans="1:10" ht="60" customHeight="1">
      <c r="A8" s="56">
        <v>1</v>
      </c>
      <c r="B8" s="61" t="s">
        <v>12</v>
      </c>
      <c r="C8" s="14" t="s">
        <v>366</v>
      </c>
      <c r="D8" s="62" t="s">
        <v>133</v>
      </c>
      <c r="E8" s="112"/>
      <c r="F8" s="113"/>
      <c r="G8" s="63"/>
      <c r="H8" s="45">
        <f>H9+H60+H106+H131</f>
        <v>131117189.72</v>
      </c>
      <c r="I8" s="45">
        <f>I9+I60+I106+I131</f>
        <v>48962646</v>
      </c>
      <c r="J8" s="45">
        <f>J9+J60+J106+J131</f>
        <v>19230847</v>
      </c>
    </row>
    <row r="9" spans="1:10" ht="32.25" customHeight="1">
      <c r="A9" s="56">
        <v>2</v>
      </c>
      <c r="B9" s="61" t="s">
        <v>13</v>
      </c>
      <c r="C9" s="14" t="s">
        <v>367</v>
      </c>
      <c r="D9" s="62" t="s">
        <v>134</v>
      </c>
      <c r="E9" s="108"/>
      <c r="F9" s="109"/>
      <c r="G9" s="46"/>
      <c r="H9" s="45">
        <f>H10+H15+H20+H25+H30+H35+H40+H45+H50+H55</f>
        <v>14615242.67</v>
      </c>
      <c r="I9" s="45">
        <f>I10+I15+I20+I25+I30+I35+I45</f>
        <v>5145037</v>
      </c>
      <c r="J9" s="45">
        <f>J10+J15+J20+J25+J30+J35+J45</f>
        <v>4944380</v>
      </c>
    </row>
    <row r="10" spans="1:10" ht="123.75" customHeight="1">
      <c r="A10" s="56">
        <v>3</v>
      </c>
      <c r="B10" s="61" t="s">
        <v>14</v>
      </c>
      <c r="C10" s="14" t="s">
        <v>271</v>
      </c>
      <c r="D10" s="62" t="s">
        <v>143</v>
      </c>
      <c r="E10" s="108"/>
      <c r="F10" s="109"/>
      <c r="G10" s="46"/>
      <c r="H10" s="45">
        <f>H11</f>
        <v>4213347</v>
      </c>
      <c r="I10" s="45">
        <f aca="true" t="shared" si="0" ref="H10:J11">I11</f>
        <v>3936228</v>
      </c>
      <c r="J10" s="45">
        <f t="shared" si="0"/>
        <v>3847515</v>
      </c>
    </row>
    <row r="11" spans="1:10" ht="48" customHeight="1">
      <c r="A11" s="56">
        <v>4</v>
      </c>
      <c r="B11" s="61" t="s">
        <v>15</v>
      </c>
      <c r="C11" s="14" t="s">
        <v>201</v>
      </c>
      <c r="D11" s="62" t="s">
        <v>143</v>
      </c>
      <c r="E11" s="108">
        <v>200</v>
      </c>
      <c r="F11" s="109"/>
      <c r="G11" s="46"/>
      <c r="H11" s="45">
        <f t="shared" si="0"/>
        <v>4213347</v>
      </c>
      <c r="I11" s="45">
        <f t="shared" si="0"/>
        <v>3936228</v>
      </c>
      <c r="J11" s="45">
        <f t="shared" si="0"/>
        <v>3847515</v>
      </c>
    </row>
    <row r="12" spans="1:10" ht="48.75" customHeight="1">
      <c r="A12" s="56">
        <v>5</v>
      </c>
      <c r="B12" s="61" t="s">
        <v>16</v>
      </c>
      <c r="C12" s="13" t="s">
        <v>95</v>
      </c>
      <c r="D12" s="62" t="s">
        <v>143</v>
      </c>
      <c r="E12" s="106" t="s">
        <v>38</v>
      </c>
      <c r="F12" s="107"/>
      <c r="G12" s="46"/>
      <c r="H12" s="45">
        <f>H13</f>
        <v>4213347</v>
      </c>
      <c r="I12" s="45">
        <f>I14</f>
        <v>3936228</v>
      </c>
      <c r="J12" s="45">
        <f>J14</f>
        <v>3847515</v>
      </c>
    </row>
    <row r="13" spans="1:10" ht="31.5" customHeight="1">
      <c r="A13" s="56">
        <v>6</v>
      </c>
      <c r="B13" s="61" t="s">
        <v>25</v>
      </c>
      <c r="C13" s="13" t="s">
        <v>20</v>
      </c>
      <c r="D13" s="62" t="s">
        <v>143</v>
      </c>
      <c r="E13" s="108">
        <v>240</v>
      </c>
      <c r="F13" s="109"/>
      <c r="G13" s="46" t="s">
        <v>21</v>
      </c>
      <c r="H13" s="45">
        <f>H14</f>
        <v>4213347</v>
      </c>
      <c r="I13" s="45">
        <f>I14</f>
        <v>3936228</v>
      </c>
      <c r="J13" s="45">
        <f>J14</f>
        <v>3847515</v>
      </c>
    </row>
    <row r="14" spans="1:10" ht="17.25" customHeight="1">
      <c r="A14" s="56">
        <v>7</v>
      </c>
      <c r="B14" s="61" t="s">
        <v>117</v>
      </c>
      <c r="C14" s="13" t="s">
        <v>92</v>
      </c>
      <c r="D14" s="62" t="s">
        <v>143</v>
      </c>
      <c r="E14" s="106" t="s">
        <v>38</v>
      </c>
      <c r="F14" s="107"/>
      <c r="G14" s="46" t="s">
        <v>22</v>
      </c>
      <c r="H14" s="45">
        <v>4213347</v>
      </c>
      <c r="I14" s="45">
        <v>3936228</v>
      </c>
      <c r="J14" s="45">
        <v>3847515</v>
      </c>
    </row>
    <row r="15" spans="1:10" ht="141.75" customHeight="1">
      <c r="A15" s="56"/>
      <c r="B15" s="75" t="s">
        <v>118</v>
      </c>
      <c r="C15" s="14" t="s">
        <v>272</v>
      </c>
      <c r="D15" s="62" t="s">
        <v>135</v>
      </c>
      <c r="E15" s="106"/>
      <c r="F15" s="107"/>
      <c r="G15" s="46"/>
      <c r="H15" s="45">
        <f>H16</f>
        <v>175527.81</v>
      </c>
      <c r="I15" s="45">
        <f>I16</f>
        <v>153453</v>
      </c>
      <c r="J15" s="45">
        <f>J16</f>
        <v>157289</v>
      </c>
    </row>
    <row r="16" spans="1:10" ht="58.5" customHeight="1">
      <c r="A16" s="56"/>
      <c r="B16" s="75" t="s">
        <v>34</v>
      </c>
      <c r="C16" s="14" t="s">
        <v>201</v>
      </c>
      <c r="D16" s="62" t="s">
        <v>135</v>
      </c>
      <c r="E16" s="106" t="s">
        <v>46</v>
      </c>
      <c r="F16" s="107"/>
      <c r="G16" s="46"/>
      <c r="H16" s="45">
        <f>H17</f>
        <v>175527.81</v>
      </c>
      <c r="I16" s="45">
        <f aca="true" t="shared" si="1" ref="I16:J18">I17</f>
        <v>153453</v>
      </c>
      <c r="J16" s="45">
        <f t="shared" si="1"/>
        <v>157289</v>
      </c>
    </row>
    <row r="17" spans="1:10" ht="48.75" customHeight="1">
      <c r="A17" s="56"/>
      <c r="B17" s="75" t="s">
        <v>35</v>
      </c>
      <c r="C17" s="13" t="s">
        <v>95</v>
      </c>
      <c r="D17" s="62" t="s">
        <v>135</v>
      </c>
      <c r="E17" s="106" t="s">
        <v>38</v>
      </c>
      <c r="F17" s="107"/>
      <c r="G17" s="46"/>
      <c r="H17" s="45">
        <f>H18</f>
        <v>175527.81</v>
      </c>
      <c r="I17" s="45">
        <f t="shared" si="1"/>
        <v>153453</v>
      </c>
      <c r="J17" s="45">
        <f t="shared" si="1"/>
        <v>157289</v>
      </c>
    </row>
    <row r="18" spans="1:10" ht="17.25" customHeight="1">
      <c r="A18" s="56"/>
      <c r="B18" s="75" t="s">
        <v>42</v>
      </c>
      <c r="C18" s="13" t="s">
        <v>32</v>
      </c>
      <c r="D18" s="62" t="s">
        <v>135</v>
      </c>
      <c r="E18" s="106" t="s">
        <v>38</v>
      </c>
      <c r="F18" s="107"/>
      <c r="G18" s="46" t="s">
        <v>17</v>
      </c>
      <c r="H18" s="45">
        <f>H19</f>
        <v>175527.81</v>
      </c>
      <c r="I18" s="45">
        <f t="shared" si="1"/>
        <v>153453</v>
      </c>
      <c r="J18" s="45">
        <f t="shared" si="1"/>
        <v>157289</v>
      </c>
    </row>
    <row r="19" spans="1:10" ht="17.25" customHeight="1">
      <c r="A19" s="56"/>
      <c r="B19" s="75" t="s">
        <v>43</v>
      </c>
      <c r="C19" s="13" t="s">
        <v>99</v>
      </c>
      <c r="D19" s="62" t="s">
        <v>135</v>
      </c>
      <c r="E19" s="106" t="s">
        <v>38</v>
      </c>
      <c r="F19" s="107"/>
      <c r="G19" s="46" t="s">
        <v>27</v>
      </c>
      <c r="H19" s="45">
        <v>175527.81</v>
      </c>
      <c r="I19" s="45">
        <v>153453</v>
      </c>
      <c r="J19" s="45">
        <v>157289</v>
      </c>
    </row>
    <row r="20" spans="1:10" ht="125.25" customHeight="1">
      <c r="A20" s="56">
        <v>13</v>
      </c>
      <c r="B20" s="75" t="s">
        <v>44</v>
      </c>
      <c r="C20" s="14" t="s">
        <v>281</v>
      </c>
      <c r="D20" s="62" t="s">
        <v>144</v>
      </c>
      <c r="E20" s="106"/>
      <c r="F20" s="107"/>
      <c r="G20" s="46"/>
      <c r="H20" s="69">
        <f aca="true" t="shared" si="2" ref="H20:J23">H21</f>
        <v>61570</v>
      </c>
      <c r="I20" s="45">
        <f t="shared" si="2"/>
        <v>120000</v>
      </c>
      <c r="J20" s="45">
        <f t="shared" si="2"/>
        <v>124000</v>
      </c>
    </row>
    <row r="21" spans="1:10" ht="63" customHeight="1">
      <c r="A21" s="56">
        <v>14</v>
      </c>
      <c r="B21" s="75" t="s">
        <v>45</v>
      </c>
      <c r="C21" s="14" t="s">
        <v>197</v>
      </c>
      <c r="D21" s="62" t="s">
        <v>144</v>
      </c>
      <c r="E21" s="106" t="s">
        <v>46</v>
      </c>
      <c r="F21" s="107"/>
      <c r="G21" s="46"/>
      <c r="H21" s="45">
        <f t="shared" si="2"/>
        <v>61570</v>
      </c>
      <c r="I21" s="45">
        <f t="shared" si="2"/>
        <v>120000</v>
      </c>
      <c r="J21" s="45">
        <f t="shared" si="2"/>
        <v>124000</v>
      </c>
    </row>
    <row r="22" spans="1:10" ht="45.75" customHeight="1">
      <c r="A22" s="56">
        <v>15</v>
      </c>
      <c r="B22" s="75" t="s">
        <v>205</v>
      </c>
      <c r="C22" s="13" t="s">
        <v>95</v>
      </c>
      <c r="D22" s="62" t="s">
        <v>144</v>
      </c>
      <c r="E22" s="106" t="s">
        <v>38</v>
      </c>
      <c r="F22" s="107"/>
      <c r="G22" s="46"/>
      <c r="H22" s="45">
        <f t="shared" si="2"/>
        <v>61570</v>
      </c>
      <c r="I22" s="45">
        <f t="shared" si="2"/>
        <v>120000</v>
      </c>
      <c r="J22" s="45">
        <f t="shared" si="2"/>
        <v>124000</v>
      </c>
    </row>
    <row r="23" spans="1:10" ht="30.75">
      <c r="A23" s="56">
        <v>16</v>
      </c>
      <c r="B23" s="75" t="s">
        <v>206</v>
      </c>
      <c r="C23" s="13" t="s">
        <v>20</v>
      </c>
      <c r="D23" s="62" t="s">
        <v>144</v>
      </c>
      <c r="E23" s="106" t="s">
        <v>38</v>
      </c>
      <c r="F23" s="107"/>
      <c r="G23" s="46" t="s">
        <v>21</v>
      </c>
      <c r="H23" s="45">
        <f t="shared" si="2"/>
        <v>61570</v>
      </c>
      <c r="I23" s="45">
        <f t="shared" si="2"/>
        <v>120000</v>
      </c>
      <c r="J23" s="45">
        <f t="shared" si="2"/>
        <v>124000</v>
      </c>
    </row>
    <row r="24" spans="1:10" ht="15">
      <c r="A24" s="56">
        <v>17</v>
      </c>
      <c r="B24" s="75" t="s">
        <v>207</v>
      </c>
      <c r="C24" s="13" t="s">
        <v>92</v>
      </c>
      <c r="D24" s="62" t="s">
        <v>144</v>
      </c>
      <c r="E24" s="106" t="s">
        <v>38</v>
      </c>
      <c r="F24" s="107"/>
      <c r="G24" s="46" t="s">
        <v>22</v>
      </c>
      <c r="H24" s="45">
        <v>61570</v>
      </c>
      <c r="I24" s="45">
        <v>120000</v>
      </c>
      <c r="J24" s="45">
        <v>124000</v>
      </c>
    </row>
    <row r="25" spans="1:10" ht="139.5" customHeight="1">
      <c r="A25" s="56">
        <v>18</v>
      </c>
      <c r="B25" s="75" t="s">
        <v>111</v>
      </c>
      <c r="C25" s="14" t="s">
        <v>273</v>
      </c>
      <c r="D25" s="62" t="s">
        <v>136</v>
      </c>
      <c r="E25" s="106"/>
      <c r="F25" s="107"/>
      <c r="G25" s="46"/>
      <c r="H25" s="45">
        <f>H26</f>
        <v>106490</v>
      </c>
      <c r="I25" s="45">
        <f>I26</f>
        <v>94200</v>
      </c>
      <c r="J25" s="45">
        <f>J26</f>
        <v>96555</v>
      </c>
    </row>
    <row r="26" spans="1:10" ht="62.25">
      <c r="A26" s="56">
        <v>19</v>
      </c>
      <c r="B26" s="75" t="s">
        <v>172</v>
      </c>
      <c r="C26" s="14" t="s">
        <v>197</v>
      </c>
      <c r="D26" s="62" t="s">
        <v>136</v>
      </c>
      <c r="E26" s="106" t="s">
        <v>46</v>
      </c>
      <c r="F26" s="107"/>
      <c r="G26" s="46"/>
      <c r="H26" s="45">
        <f aca="true" t="shared" si="3" ref="H26:J28">H27</f>
        <v>106490</v>
      </c>
      <c r="I26" s="45">
        <f t="shared" si="3"/>
        <v>94200</v>
      </c>
      <c r="J26" s="45">
        <f t="shared" si="3"/>
        <v>96555</v>
      </c>
    </row>
    <row r="27" spans="1:10" ht="44.25" customHeight="1">
      <c r="A27" s="56">
        <v>20</v>
      </c>
      <c r="B27" s="75" t="s">
        <v>173</v>
      </c>
      <c r="C27" s="13" t="s">
        <v>95</v>
      </c>
      <c r="D27" s="62" t="s">
        <v>136</v>
      </c>
      <c r="E27" s="106" t="s">
        <v>38</v>
      </c>
      <c r="F27" s="107"/>
      <c r="G27" s="46"/>
      <c r="H27" s="45">
        <f t="shared" si="3"/>
        <v>106490</v>
      </c>
      <c r="I27" s="45">
        <f t="shared" si="3"/>
        <v>94200</v>
      </c>
      <c r="J27" s="45">
        <f t="shared" si="3"/>
        <v>96555</v>
      </c>
    </row>
    <row r="28" spans="1:10" ht="17.25" customHeight="1">
      <c r="A28" s="56">
        <v>21</v>
      </c>
      <c r="B28" s="75" t="s">
        <v>174</v>
      </c>
      <c r="C28" s="13" t="s">
        <v>32</v>
      </c>
      <c r="D28" s="62" t="s">
        <v>136</v>
      </c>
      <c r="E28" s="106" t="s">
        <v>38</v>
      </c>
      <c r="F28" s="107"/>
      <c r="G28" s="46" t="s">
        <v>17</v>
      </c>
      <c r="H28" s="45">
        <f t="shared" si="3"/>
        <v>106490</v>
      </c>
      <c r="I28" s="45">
        <f t="shared" si="3"/>
        <v>94200</v>
      </c>
      <c r="J28" s="45">
        <f t="shared" si="3"/>
        <v>96555</v>
      </c>
    </row>
    <row r="29" spans="1:10" ht="18.75" customHeight="1">
      <c r="A29" s="56">
        <v>22</v>
      </c>
      <c r="B29" s="75" t="s">
        <v>175</v>
      </c>
      <c r="C29" s="13" t="s">
        <v>99</v>
      </c>
      <c r="D29" s="62" t="s">
        <v>136</v>
      </c>
      <c r="E29" s="106" t="s">
        <v>38</v>
      </c>
      <c r="F29" s="107"/>
      <c r="G29" s="46" t="s">
        <v>27</v>
      </c>
      <c r="H29" s="69">
        <v>106490</v>
      </c>
      <c r="I29" s="45">
        <v>94200</v>
      </c>
      <c r="J29" s="45">
        <v>96555</v>
      </c>
    </row>
    <row r="30" spans="1:10" ht="171" customHeight="1">
      <c r="A30" s="56"/>
      <c r="B30" s="75" t="s">
        <v>176</v>
      </c>
      <c r="C30" s="14" t="s">
        <v>306</v>
      </c>
      <c r="D30" s="62" t="s">
        <v>137</v>
      </c>
      <c r="E30" s="66"/>
      <c r="F30" s="67"/>
      <c r="G30" s="46"/>
      <c r="H30" s="45">
        <f>H31</f>
        <v>385512</v>
      </c>
      <c r="I30" s="45">
        <f aca="true" t="shared" si="4" ref="I30:J33">I31</f>
        <v>255312</v>
      </c>
      <c r="J30" s="45">
        <f t="shared" si="4"/>
        <v>255312</v>
      </c>
    </row>
    <row r="31" spans="1:10" ht="79.5" customHeight="1">
      <c r="A31" s="56"/>
      <c r="B31" s="75" t="s">
        <v>177</v>
      </c>
      <c r="C31" s="14" t="s">
        <v>39</v>
      </c>
      <c r="D31" s="62" t="s">
        <v>137</v>
      </c>
      <c r="E31" s="66" t="s">
        <v>40</v>
      </c>
      <c r="F31" s="67"/>
      <c r="G31" s="46"/>
      <c r="H31" s="45">
        <f>H32</f>
        <v>385512</v>
      </c>
      <c r="I31" s="45">
        <f t="shared" si="4"/>
        <v>255312</v>
      </c>
      <c r="J31" s="45">
        <f t="shared" si="4"/>
        <v>255312</v>
      </c>
    </row>
    <row r="32" spans="1:10" ht="27.75" customHeight="1">
      <c r="A32" s="56"/>
      <c r="B32" s="75" t="s">
        <v>161</v>
      </c>
      <c r="C32" s="14" t="s">
        <v>164</v>
      </c>
      <c r="D32" s="62" t="s">
        <v>137</v>
      </c>
      <c r="E32" s="66" t="s">
        <v>100</v>
      </c>
      <c r="F32" s="67"/>
      <c r="G32" s="46"/>
      <c r="H32" s="45">
        <f>H33</f>
        <v>385512</v>
      </c>
      <c r="I32" s="45">
        <f t="shared" si="4"/>
        <v>255312</v>
      </c>
      <c r="J32" s="45">
        <f t="shared" si="4"/>
        <v>255312</v>
      </c>
    </row>
    <row r="33" spans="1:10" ht="18.75" customHeight="1">
      <c r="A33" s="56"/>
      <c r="B33" s="75" t="s">
        <v>162</v>
      </c>
      <c r="C33" s="14" t="s">
        <v>32</v>
      </c>
      <c r="D33" s="62" t="s">
        <v>137</v>
      </c>
      <c r="E33" s="66" t="s">
        <v>100</v>
      </c>
      <c r="F33" s="67"/>
      <c r="G33" s="46" t="s">
        <v>17</v>
      </c>
      <c r="H33" s="45">
        <f>H34</f>
        <v>385512</v>
      </c>
      <c r="I33" s="45">
        <f t="shared" si="4"/>
        <v>255312</v>
      </c>
      <c r="J33" s="45">
        <f t="shared" si="4"/>
        <v>255312</v>
      </c>
    </row>
    <row r="34" spans="1:10" ht="18.75" customHeight="1">
      <c r="A34" s="56"/>
      <c r="B34" s="75" t="s">
        <v>153</v>
      </c>
      <c r="C34" s="14" t="s">
        <v>99</v>
      </c>
      <c r="D34" s="62" t="s">
        <v>137</v>
      </c>
      <c r="E34" s="66" t="s">
        <v>100</v>
      </c>
      <c r="F34" s="67"/>
      <c r="G34" s="46" t="s">
        <v>27</v>
      </c>
      <c r="H34" s="45">
        <v>385512</v>
      </c>
      <c r="I34" s="45">
        <v>255312</v>
      </c>
      <c r="J34" s="45">
        <v>255312</v>
      </c>
    </row>
    <row r="35" spans="1:10" ht="129" customHeight="1">
      <c r="A35" s="56"/>
      <c r="B35" s="75" t="s">
        <v>208</v>
      </c>
      <c r="C35" s="70" t="s">
        <v>449</v>
      </c>
      <c r="D35" s="62" t="s">
        <v>146</v>
      </c>
      <c r="E35" s="108"/>
      <c r="F35" s="109"/>
      <c r="G35" s="46"/>
      <c r="H35" s="45">
        <f>H36</f>
        <v>812694.26</v>
      </c>
      <c r="I35" s="45">
        <f aca="true" t="shared" si="5" ref="I35:J50">I36</f>
        <v>585844</v>
      </c>
      <c r="J35" s="45">
        <f t="shared" si="5"/>
        <v>463709</v>
      </c>
    </row>
    <row r="36" spans="1:10" ht="18.75" customHeight="1">
      <c r="A36" s="56"/>
      <c r="B36" s="75" t="s">
        <v>209</v>
      </c>
      <c r="C36" s="14" t="s">
        <v>201</v>
      </c>
      <c r="D36" s="62" t="s">
        <v>146</v>
      </c>
      <c r="E36" s="108">
        <v>200</v>
      </c>
      <c r="F36" s="109"/>
      <c r="G36" s="46"/>
      <c r="H36" s="45">
        <f>H37</f>
        <v>812694.26</v>
      </c>
      <c r="I36" s="45">
        <f t="shared" si="5"/>
        <v>585844</v>
      </c>
      <c r="J36" s="45">
        <f t="shared" si="5"/>
        <v>463709</v>
      </c>
    </row>
    <row r="37" spans="1:10" ht="60.75" customHeight="1">
      <c r="A37" s="56"/>
      <c r="B37" s="75" t="s">
        <v>112</v>
      </c>
      <c r="C37" s="13" t="s">
        <v>95</v>
      </c>
      <c r="D37" s="62" t="s">
        <v>146</v>
      </c>
      <c r="E37" s="106" t="s">
        <v>38</v>
      </c>
      <c r="F37" s="107"/>
      <c r="G37" s="46"/>
      <c r="H37" s="45">
        <f>H38</f>
        <v>812694.26</v>
      </c>
      <c r="I37" s="45">
        <f t="shared" si="5"/>
        <v>585844</v>
      </c>
      <c r="J37" s="45">
        <f t="shared" si="5"/>
        <v>463709</v>
      </c>
    </row>
    <row r="38" spans="1:10" ht="29.25" customHeight="1">
      <c r="A38" s="56"/>
      <c r="B38" s="75" t="s">
        <v>113</v>
      </c>
      <c r="C38" s="13" t="s">
        <v>20</v>
      </c>
      <c r="D38" s="62" t="s">
        <v>146</v>
      </c>
      <c r="E38" s="108">
        <v>240</v>
      </c>
      <c r="F38" s="109"/>
      <c r="G38" s="46" t="s">
        <v>21</v>
      </c>
      <c r="H38" s="45">
        <f>H39</f>
        <v>812694.26</v>
      </c>
      <c r="I38" s="45">
        <f t="shared" si="5"/>
        <v>585844</v>
      </c>
      <c r="J38" s="45">
        <f t="shared" si="5"/>
        <v>463709</v>
      </c>
    </row>
    <row r="39" spans="1:10" ht="18.75" customHeight="1">
      <c r="A39" s="56"/>
      <c r="B39" s="75" t="s">
        <v>48</v>
      </c>
      <c r="C39" s="13" t="s">
        <v>92</v>
      </c>
      <c r="D39" s="62" t="s">
        <v>146</v>
      </c>
      <c r="E39" s="106" t="s">
        <v>38</v>
      </c>
      <c r="F39" s="107"/>
      <c r="G39" s="46" t="s">
        <v>22</v>
      </c>
      <c r="H39" s="45">
        <v>812694.26</v>
      </c>
      <c r="I39" s="45">
        <v>585844</v>
      </c>
      <c r="J39" s="72">
        <v>463709</v>
      </c>
    </row>
    <row r="40" spans="1:10" ht="93.75" customHeight="1">
      <c r="A40" s="56"/>
      <c r="B40" s="75" t="s">
        <v>49</v>
      </c>
      <c r="C40" s="70" t="s">
        <v>416</v>
      </c>
      <c r="D40" s="62" t="s">
        <v>415</v>
      </c>
      <c r="E40" s="108"/>
      <c r="F40" s="109"/>
      <c r="G40" s="46"/>
      <c r="H40" s="45">
        <f>H41</f>
        <v>1330000</v>
      </c>
      <c r="I40" s="45">
        <f t="shared" si="5"/>
        <v>0</v>
      </c>
      <c r="J40" s="45">
        <f t="shared" si="5"/>
        <v>0</v>
      </c>
    </row>
    <row r="41" spans="1:10" ht="18.75" customHeight="1">
      <c r="A41" s="56"/>
      <c r="B41" s="75" t="s">
        <v>50</v>
      </c>
      <c r="C41" s="14" t="s">
        <v>201</v>
      </c>
      <c r="D41" s="62" t="s">
        <v>415</v>
      </c>
      <c r="E41" s="108">
        <v>200</v>
      </c>
      <c r="F41" s="109"/>
      <c r="G41" s="46"/>
      <c r="H41" s="45">
        <f>H42</f>
        <v>1330000</v>
      </c>
      <c r="I41" s="45">
        <f t="shared" si="5"/>
        <v>0</v>
      </c>
      <c r="J41" s="45">
        <f t="shared" si="5"/>
        <v>0</v>
      </c>
    </row>
    <row r="42" spans="1:10" ht="18.75" customHeight="1">
      <c r="A42" s="56"/>
      <c r="B42" s="75" t="s">
        <v>51</v>
      </c>
      <c r="C42" s="13" t="s">
        <v>95</v>
      </c>
      <c r="D42" s="62" t="s">
        <v>415</v>
      </c>
      <c r="E42" s="106" t="s">
        <v>38</v>
      </c>
      <c r="F42" s="107"/>
      <c r="G42" s="46"/>
      <c r="H42" s="45">
        <f>H43</f>
        <v>1330000</v>
      </c>
      <c r="I42" s="45">
        <f t="shared" si="5"/>
        <v>0</v>
      </c>
      <c r="J42" s="45">
        <f t="shared" si="5"/>
        <v>0</v>
      </c>
    </row>
    <row r="43" spans="1:10" ht="18.75" customHeight="1">
      <c r="A43" s="56"/>
      <c r="B43" s="75" t="s">
        <v>178</v>
      </c>
      <c r="C43" s="13" t="s">
        <v>20</v>
      </c>
      <c r="D43" s="62" t="s">
        <v>415</v>
      </c>
      <c r="E43" s="108">
        <v>240</v>
      </c>
      <c r="F43" s="109"/>
      <c r="G43" s="46" t="s">
        <v>21</v>
      </c>
      <c r="H43" s="45">
        <f>H44</f>
        <v>1330000</v>
      </c>
      <c r="I43" s="45">
        <f t="shared" si="5"/>
        <v>0</v>
      </c>
      <c r="J43" s="45">
        <f t="shared" si="5"/>
        <v>0</v>
      </c>
    </row>
    <row r="44" spans="1:10" ht="18.75" customHeight="1">
      <c r="A44" s="56"/>
      <c r="B44" s="75" t="s">
        <v>52</v>
      </c>
      <c r="C44" s="13" t="s">
        <v>92</v>
      </c>
      <c r="D44" s="62" t="s">
        <v>415</v>
      </c>
      <c r="E44" s="106" t="s">
        <v>38</v>
      </c>
      <c r="F44" s="107"/>
      <c r="G44" s="46" t="s">
        <v>22</v>
      </c>
      <c r="H44" s="45">
        <v>1330000</v>
      </c>
      <c r="I44" s="45">
        <v>0</v>
      </c>
      <c r="J44" s="72">
        <v>0</v>
      </c>
    </row>
    <row r="45" spans="1:10" ht="171.75" customHeight="1">
      <c r="A45" s="56"/>
      <c r="B45" s="75" t="s">
        <v>53</v>
      </c>
      <c r="C45" s="70" t="s">
        <v>347</v>
      </c>
      <c r="D45" s="62" t="s">
        <v>348</v>
      </c>
      <c r="E45" s="108"/>
      <c r="F45" s="109"/>
      <c r="G45" s="46"/>
      <c r="H45" s="45">
        <f>H46</f>
        <v>2394171.6</v>
      </c>
      <c r="I45" s="45">
        <f t="shared" si="5"/>
        <v>0</v>
      </c>
      <c r="J45" s="45">
        <f t="shared" si="5"/>
        <v>0</v>
      </c>
    </row>
    <row r="46" spans="1:10" ht="18.75" customHeight="1">
      <c r="A46" s="56"/>
      <c r="B46" s="75" t="s">
        <v>56</v>
      </c>
      <c r="C46" s="14" t="s">
        <v>201</v>
      </c>
      <c r="D46" s="62" t="s">
        <v>348</v>
      </c>
      <c r="E46" s="108">
        <v>200</v>
      </c>
      <c r="F46" s="109"/>
      <c r="G46" s="46"/>
      <c r="H46" s="45">
        <f>H47</f>
        <v>2394171.6</v>
      </c>
      <c r="I46" s="45">
        <f t="shared" si="5"/>
        <v>0</v>
      </c>
      <c r="J46" s="45">
        <f t="shared" si="5"/>
        <v>0</v>
      </c>
    </row>
    <row r="47" spans="1:10" ht="18.75" customHeight="1">
      <c r="A47" s="56"/>
      <c r="B47" s="75" t="s">
        <v>57</v>
      </c>
      <c r="C47" s="13" t="s">
        <v>95</v>
      </c>
      <c r="D47" s="62" t="s">
        <v>348</v>
      </c>
      <c r="E47" s="106" t="s">
        <v>38</v>
      </c>
      <c r="F47" s="107"/>
      <c r="G47" s="46"/>
      <c r="H47" s="45">
        <f>H48</f>
        <v>2394171.6</v>
      </c>
      <c r="I47" s="45">
        <f t="shared" si="5"/>
        <v>0</v>
      </c>
      <c r="J47" s="45">
        <f t="shared" si="5"/>
        <v>0</v>
      </c>
    </row>
    <row r="48" spans="1:10" ht="18.75" customHeight="1">
      <c r="A48" s="56"/>
      <c r="B48" s="75" t="s">
        <v>58</v>
      </c>
      <c r="C48" s="13" t="s">
        <v>20</v>
      </c>
      <c r="D48" s="62" t="s">
        <v>348</v>
      </c>
      <c r="E48" s="108">
        <v>240</v>
      </c>
      <c r="F48" s="109"/>
      <c r="G48" s="46" t="s">
        <v>21</v>
      </c>
      <c r="H48" s="45">
        <f>H49</f>
        <v>2394171.6</v>
      </c>
      <c r="I48" s="45">
        <f t="shared" si="5"/>
        <v>0</v>
      </c>
      <c r="J48" s="45">
        <f t="shared" si="5"/>
        <v>0</v>
      </c>
    </row>
    <row r="49" spans="1:10" ht="18.75" customHeight="1">
      <c r="A49" s="56"/>
      <c r="B49" s="75" t="s">
        <v>210</v>
      </c>
      <c r="C49" s="13" t="s">
        <v>92</v>
      </c>
      <c r="D49" s="62" t="s">
        <v>348</v>
      </c>
      <c r="E49" s="106" t="s">
        <v>38</v>
      </c>
      <c r="F49" s="107"/>
      <c r="G49" s="46" t="s">
        <v>22</v>
      </c>
      <c r="H49" s="45">
        <v>2394171.6</v>
      </c>
      <c r="I49" s="45">
        <v>0</v>
      </c>
      <c r="J49" s="72">
        <v>0</v>
      </c>
    </row>
    <row r="50" spans="1:10" ht="78.75" customHeight="1">
      <c r="A50" s="56"/>
      <c r="B50" s="75" t="s">
        <v>211</v>
      </c>
      <c r="C50" s="70" t="s">
        <v>419</v>
      </c>
      <c r="D50" s="62" t="s">
        <v>417</v>
      </c>
      <c r="E50" s="108"/>
      <c r="F50" s="109"/>
      <c r="G50" s="46"/>
      <c r="H50" s="45">
        <f>H51</f>
        <v>5029430</v>
      </c>
      <c r="I50" s="45">
        <f t="shared" si="5"/>
        <v>0</v>
      </c>
      <c r="J50" s="45">
        <f t="shared" si="5"/>
        <v>0</v>
      </c>
    </row>
    <row r="51" spans="1:10" ht="18.75" customHeight="1">
      <c r="A51" s="56"/>
      <c r="B51" s="75" t="s">
        <v>212</v>
      </c>
      <c r="C51" s="14" t="s">
        <v>201</v>
      </c>
      <c r="D51" s="62" t="s">
        <v>417</v>
      </c>
      <c r="E51" s="108">
        <v>200</v>
      </c>
      <c r="F51" s="109"/>
      <c r="G51" s="46"/>
      <c r="H51" s="45">
        <f>H52</f>
        <v>5029430</v>
      </c>
      <c r="I51" s="45">
        <f aca="true" t="shared" si="6" ref="I51:J53">I52</f>
        <v>0</v>
      </c>
      <c r="J51" s="45">
        <f t="shared" si="6"/>
        <v>0</v>
      </c>
    </row>
    <row r="52" spans="1:10" ht="18.75" customHeight="1">
      <c r="A52" s="56"/>
      <c r="B52" s="75" t="s">
        <v>213</v>
      </c>
      <c r="C52" s="13" t="s">
        <v>95</v>
      </c>
      <c r="D52" s="62" t="s">
        <v>417</v>
      </c>
      <c r="E52" s="106" t="s">
        <v>38</v>
      </c>
      <c r="F52" s="107"/>
      <c r="G52" s="46"/>
      <c r="H52" s="45">
        <f>H53</f>
        <v>5029430</v>
      </c>
      <c r="I52" s="45">
        <f t="shared" si="6"/>
        <v>0</v>
      </c>
      <c r="J52" s="45">
        <f t="shared" si="6"/>
        <v>0</v>
      </c>
    </row>
    <row r="53" spans="1:10" ht="18.75" customHeight="1">
      <c r="A53" s="56"/>
      <c r="B53" s="75" t="s">
        <v>214</v>
      </c>
      <c r="C53" s="13" t="s">
        <v>20</v>
      </c>
      <c r="D53" s="62" t="s">
        <v>417</v>
      </c>
      <c r="E53" s="108">
        <v>240</v>
      </c>
      <c r="F53" s="109"/>
      <c r="G53" s="46" t="s">
        <v>21</v>
      </c>
      <c r="H53" s="45">
        <f>H54</f>
        <v>5029430</v>
      </c>
      <c r="I53" s="45">
        <f t="shared" si="6"/>
        <v>0</v>
      </c>
      <c r="J53" s="45">
        <f t="shared" si="6"/>
        <v>0</v>
      </c>
    </row>
    <row r="54" spans="1:10" ht="18.75" customHeight="1">
      <c r="A54" s="56"/>
      <c r="B54" s="75" t="s">
        <v>184</v>
      </c>
      <c r="C54" s="13" t="s">
        <v>92</v>
      </c>
      <c r="D54" s="62" t="s">
        <v>417</v>
      </c>
      <c r="E54" s="106" t="s">
        <v>38</v>
      </c>
      <c r="F54" s="107"/>
      <c r="G54" s="46" t="s">
        <v>22</v>
      </c>
      <c r="H54" s="45">
        <v>5029430</v>
      </c>
      <c r="I54" s="45">
        <v>0</v>
      </c>
      <c r="J54" s="72">
        <v>0</v>
      </c>
    </row>
    <row r="55" spans="1:10" ht="99" customHeight="1">
      <c r="A55" s="56"/>
      <c r="B55" s="75" t="s">
        <v>119</v>
      </c>
      <c r="C55" s="70" t="s">
        <v>420</v>
      </c>
      <c r="D55" s="62" t="s">
        <v>418</v>
      </c>
      <c r="E55" s="108"/>
      <c r="F55" s="109"/>
      <c r="G55" s="46"/>
      <c r="H55" s="45">
        <f>H56</f>
        <v>106500</v>
      </c>
      <c r="I55" s="45">
        <f aca="true" t="shared" si="7" ref="I55:J58">I56</f>
        <v>0</v>
      </c>
      <c r="J55" s="45">
        <f t="shared" si="7"/>
        <v>0</v>
      </c>
    </row>
    <row r="56" spans="1:10" ht="18.75" customHeight="1">
      <c r="A56" s="56"/>
      <c r="B56" s="75" t="s">
        <v>120</v>
      </c>
      <c r="C56" s="14" t="s">
        <v>201</v>
      </c>
      <c r="D56" s="62" t="s">
        <v>418</v>
      </c>
      <c r="E56" s="108">
        <v>200</v>
      </c>
      <c r="F56" s="109"/>
      <c r="G56" s="46"/>
      <c r="H56" s="45">
        <f>H57</f>
        <v>106500</v>
      </c>
      <c r="I56" s="45">
        <f t="shared" si="7"/>
        <v>0</v>
      </c>
      <c r="J56" s="45">
        <f t="shared" si="7"/>
        <v>0</v>
      </c>
    </row>
    <row r="57" spans="1:10" ht="18.75" customHeight="1">
      <c r="A57" s="56"/>
      <c r="B57" s="75" t="s">
        <v>121</v>
      </c>
      <c r="C57" s="13" t="s">
        <v>95</v>
      </c>
      <c r="D57" s="62" t="s">
        <v>418</v>
      </c>
      <c r="E57" s="106" t="s">
        <v>38</v>
      </c>
      <c r="F57" s="107"/>
      <c r="G57" s="46"/>
      <c r="H57" s="45">
        <f>H58</f>
        <v>106500</v>
      </c>
      <c r="I57" s="45">
        <f t="shared" si="7"/>
        <v>0</v>
      </c>
      <c r="J57" s="45">
        <f t="shared" si="7"/>
        <v>0</v>
      </c>
    </row>
    <row r="58" spans="1:10" ht="18.75" customHeight="1">
      <c r="A58" s="56"/>
      <c r="B58" s="75" t="s">
        <v>59</v>
      </c>
      <c r="C58" s="13" t="s">
        <v>20</v>
      </c>
      <c r="D58" s="62" t="s">
        <v>418</v>
      </c>
      <c r="E58" s="108">
        <v>240</v>
      </c>
      <c r="F58" s="109"/>
      <c r="G58" s="46" t="s">
        <v>21</v>
      </c>
      <c r="H58" s="45">
        <f>H59</f>
        <v>106500</v>
      </c>
      <c r="I58" s="45">
        <f t="shared" si="7"/>
        <v>0</v>
      </c>
      <c r="J58" s="45">
        <f t="shared" si="7"/>
        <v>0</v>
      </c>
    </row>
    <row r="59" spans="1:10" ht="18.75" customHeight="1">
      <c r="A59" s="56"/>
      <c r="B59" s="75" t="s">
        <v>60</v>
      </c>
      <c r="C59" s="13" t="s">
        <v>92</v>
      </c>
      <c r="D59" s="62" t="s">
        <v>418</v>
      </c>
      <c r="E59" s="106" t="s">
        <v>38</v>
      </c>
      <c r="F59" s="107"/>
      <c r="G59" s="46" t="s">
        <v>22</v>
      </c>
      <c r="H59" s="45">
        <v>106500</v>
      </c>
      <c r="I59" s="45">
        <v>0</v>
      </c>
      <c r="J59" s="72">
        <v>0</v>
      </c>
    </row>
    <row r="60" spans="1:12" ht="125.25" customHeight="1">
      <c r="A60" s="56"/>
      <c r="B60" s="75" t="s">
        <v>61</v>
      </c>
      <c r="C60" s="13" t="s">
        <v>368</v>
      </c>
      <c r="D60" s="62" t="s">
        <v>203</v>
      </c>
      <c r="E60" s="66"/>
      <c r="F60" s="67"/>
      <c r="G60" s="46"/>
      <c r="H60" s="45">
        <f>H61+H66+H71+H76+H81+H86+H91+H96+H101</f>
        <v>58876836.3</v>
      </c>
      <c r="I60" s="45">
        <f>I66+I71+I91+I61+I101+I96+I76</f>
        <v>42746083</v>
      </c>
      <c r="J60" s="45">
        <f>J66+J71+J91+J61+J101+J96+J76</f>
        <v>13212847</v>
      </c>
      <c r="K60" s="6"/>
      <c r="L60" s="6"/>
    </row>
    <row r="61" spans="1:10" ht="200.25" customHeight="1">
      <c r="A61" s="56"/>
      <c r="B61" s="75" t="s">
        <v>62</v>
      </c>
      <c r="C61" s="13" t="s">
        <v>284</v>
      </c>
      <c r="D61" s="62" t="s">
        <v>283</v>
      </c>
      <c r="E61" s="62"/>
      <c r="F61" s="62" t="s">
        <v>283</v>
      </c>
      <c r="G61" s="46"/>
      <c r="H61" s="45">
        <f aca="true" t="shared" si="8" ref="H61:J64">H62</f>
        <v>5</v>
      </c>
      <c r="I61" s="45">
        <f t="shared" si="8"/>
        <v>5</v>
      </c>
      <c r="J61" s="45">
        <f t="shared" si="8"/>
        <v>5</v>
      </c>
    </row>
    <row r="62" spans="1:10" ht="46.5" customHeight="1">
      <c r="A62" s="56"/>
      <c r="B62" s="75" t="s">
        <v>122</v>
      </c>
      <c r="C62" s="14" t="s">
        <v>200</v>
      </c>
      <c r="D62" s="62" t="s">
        <v>283</v>
      </c>
      <c r="E62" s="62" t="s">
        <v>46</v>
      </c>
      <c r="F62" s="62" t="s">
        <v>283</v>
      </c>
      <c r="G62" s="46"/>
      <c r="H62" s="45">
        <f t="shared" si="8"/>
        <v>5</v>
      </c>
      <c r="I62" s="45">
        <f t="shared" si="8"/>
        <v>5</v>
      </c>
      <c r="J62" s="45">
        <f t="shared" si="8"/>
        <v>5</v>
      </c>
    </row>
    <row r="63" spans="1:10" ht="46.5" customHeight="1">
      <c r="A63" s="56"/>
      <c r="B63" s="75" t="s">
        <v>123</v>
      </c>
      <c r="C63" s="14" t="s">
        <v>47</v>
      </c>
      <c r="D63" s="62" t="s">
        <v>283</v>
      </c>
      <c r="E63" s="62" t="s">
        <v>38</v>
      </c>
      <c r="F63" s="62" t="s">
        <v>283</v>
      </c>
      <c r="G63" s="46"/>
      <c r="H63" s="45">
        <f>H64</f>
        <v>5</v>
      </c>
      <c r="I63" s="45">
        <f t="shared" si="8"/>
        <v>5</v>
      </c>
      <c r="J63" s="45">
        <f t="shared" si="8"/>
        <v>5</v>
      </c>
    </row>
    <row r="64" spans="1:10" ht="22.5" customHeight="1">
      <c r="A64" s="56"/>
      <c r="B64" s="75" t="s">
        <v>124</v>
      </c>
      <c r="C64" s="14" t="s">
        <v>7</v>
      </c>
      <c r="D64" s="62" t="s">
        <v>283</v>
      </c>
      <c r="E64" s="66" t="s">
        <v>38</v>
      </c>
      <c r="F64" s="67"/>
      <c r="G64" s="46" t="s">
        <v>8</v>
      </c>
      <c r="H64" s="45">
        <f>H65</f>
        <v>5</v>
      </c>
      <c r="I64" s="45">
        <f t="shared" si="8"/>
        <v>5</v>
      </c>
      <c r="J64" s="45">
        <f t="shared" si="8"/>
        <v>5</v>
      </c>
    </row>
    <row r="65" spans="1:10" ht="21" customHeight="1">
      <c r="A65" s="56"/>
      <c r="B65" s="75" t="s">
        <v>63</v>
      </c>
      <c r="C65" s="14" t="s">
        <v>171</v>
      </c>
      <c r="D65" s="62" t="s">
        <v>283</v>
      </c>
      <c r="E65" s="66" t="s">
        <v>38</v>
      </c>
      <c r="F65" s="67"/>
      <c r="G65" s="46" t="s">
        <v>165</v>
      </c>
      <c r="H65" s="45">
        <v>5</v>
      </c>
      <c r="I65" s="45">
        <v>5</v>
      </c>
      <c r="J65" s="45">
        <v>5</v>
      </c>
    </row>
    <row r="66" spans="1:10" ht="186" customHeight="1">
      <c r="A66" s="56"/>
      <c r="B66" s="75" t="s">
        <v>64</v>
      </c>
      <c r="C66" s="14" t="s">
        <v>300</v>
      </c>
      <c r="D66" s="62" t="s">
        <v>166</v>
      </c>
      <c r="E66" s="66"/>
      <c r="F66" s="67"/>
      <c r="G66" s="46"/>
      <c r="H66" s="45">
        <f aca="true" t="shared" si="9" ref="H66:J67">H67</f>
        <v>10993423</v>
      </c>
      <c r="I66" s="45">
        <f t="shared" si="9"/>
        <v>10913480</v>
      </c>
      <c r="J66" s="45">
        <f t="shared" si="9"/>
        <v>11339100</v>
      </c>
    </row>
    <row r="67" spans="1:10" ht="26.25" customHeight="1">
      <c r="A67" s="56"/>
      <c r="B67" s="75" t="s">
        <v>65</v>
      </c>
      <c r="C67" s="13" t="s">
        <v>93</v>
      </c>
      <c r="D67" s="62" t="s">
        <v>166</v>
      </c>
      <c r="E67" s="66" t="s">
        <v>89</v>
      </c>
      <c r="F67" s="67"/>
      <c r="G67" s="46"/>
      <c r="H67" s="45">
        <f t="shared" si="9"/>
        <v>10993423</v>
      </c>
      <c r="I67" s="45">
        <f t="shared" si="9"/>
        <v>10913480</v>
      </c>
      <c r="J67" s="45">
        <f t="shared" si="9"/>
        <v>11339100</v>
      </c>
    </row>
    <row r="68" spans="1:10" ht="93" customHeight="1">
      <c r="A68" s="56"/>
      <c r="B68" s="75" t="s">
        <v>66</v>
      </c>
      <c r="C68" s="14" t="s">
        <v>302</v>
      </c>
      <c r="D68" s="62" t="s">
        <v>166</v>
      </c>
      <c r="E68" s="66" t="s">
        <v>167</v>
      </c>
      <c r="F68" s="67"/>
      <c r="G68" s="46"/>
      <c r="H68" s="45">
        <f aca="true" t="shared" si="10" ref="H68:J69">H69</f>
        <v>10993423</v>
      </c>
      <c r="I68" s="45">
        <f t="shared" si="10"/>
        <v>10913480</v>
      </c>
      <c r="J68" s="45">
        <f t="shared" si="10"/>
        <v>11339100</v>
      </c>
    </row>
    <row r="69" spans="1:10" ht="15">
      <c r="A69" s="56"/>
      <c r="B69" s="75" t="s">
        <v>67</v>
      </c>
      <c r="C69" s="14" t="s">
        <v>7</v>
      </c>
      <c r="D69" s="62" t="s">
        <v>166</v>
      </c>
      <c r="E69" s="66" t="s">
        <v>167</v>
      </c>
      <c r="F69" s="67"/>
      <c r="G69" s="46" t="s">
        <v>8</v>
      </c>
      <c r="H69" s="45">
        <f t="shared" si="10"/>
        <v>10993423</v>
      </c>
      <c r="I69" s="45">
        <f t="shared" si="10"/>
        <v>10913480</v>
      </c>
      <c r="J69" s="45">
        <f t="shared" si="10"/>
        <v>11339100</v>
      </c>
    </row>
    <row r="70" spans="1:10" ht="21" customHeight="1">
      <c r="A70" s="56">
        <v>39</v>
      </c>
      <c r="B70" s="75" t="s">
        <v>68</v>
      </c>
      <c r="C70" s="14" t="s">
        <v>171</v>
      </c>
      <c r="D70" s="62" t="s">
        <v>166</v>
      </c>
      <c r="E70" s="106" t="s">
        <v>167</v>
      </c>
      <c r="F70" s="107"/>
      <c r="G70" s="46" t="s">
        <v>165</v>
      </c>
      <c r="H70" s="45">
        <v>10993423</v>
      </c>
      <c r="I70" s="45">
        <v>10913480</v>
      </c>
      <c r="J70" s="45">
        <v>11339100</v>
      </c>
    </row>
    <row r="71" spans="1:10" ht="218.25" customHeight="1">
      <c r="A71" s="56"/>
      <c r="B71" s="75" t="s">
        <v>69</v>
      </c>
      <c r="C71" s="13" t="s">
        <v>278</v>
      </c>
      <c r="D71" s="62" t="s">
        <v>141</v>
      </c>
      <c r="E71" s="66"/>
      <c r="F71" s="67"/>
      <c r="G71" s="46"/>
      <c r="H71" s="45">
        <f aca="true" t="shared" si="11" ref="H71:J72">H72</f>
        <v>2482023.3</v>
      </c>
      <c r="I71" s="45">
        <f t="shared" si="11"/>
        <v>1799231.5</v>
      </c>
      <c r="J71" s="45">
        <f t="shared" si="11"/>
        <v>1873742</v>
      </c>
    </row>
    <row r="72" spans="1:10" ht="62.25">
      <c r="A72" s="56">
        <v>40</v>
      </c>
      <c r="B72" s="75" t="s">
        <v>70</v>
      </c>
      <c r="C72" s="14" t="s">
        <v>197</v>
      </c>
      <c r="D72" s="62" t="s">
        <v>141</v>
      </c>
      <c r="E72" s="106" t="s">
        <v>46</v>
      </c>
      <c r="F72" s="107"/>
      <c r="G72" s="46"/>
      <c r="H72" s="45">
        <f t="shared" si="11"/>
        <v>2482023.3</v>
      </c>
      <c r="I72" s="45">
        <f t="shared" si="11"/>
        <v>1799231.5</v>
      </c>
      <c r="J72" s="45">
        <f t="shared" si="11"/>
        <v>1873742</v>
      </c>
    </row>
    <row r="73" spans="1:10" ht="63" customHeight="1">
      <c r="A73" s="56">
        <v>41</v>
      </c>
      <c r="B73" s="75" t="s">
        <v>71</v>
      </c>
      <c r="C73" s="13" t="s">
        <v>95</v>
      </c>
      <c r="D73" s="62" t="s">
        <v>141</v>
      </c>
      <c r="E73" s="106" t="s">
        <v>38</v>
      </c>
      <c r="F73" s="107"/>
      <c r="G73" s="46"/>
      <c r="H73" s="45">
        <f>H75</f>
        <v>2482023.3</v>
      </c>
      <c r="I73" s="45">
        <f>I75</f>
        <v>1799231.5</v>
      </c>
      <c r="J73" s="45">
        <f>J75</f>
        <v>1873742</v>
      </c>
    </row>
    <row r="74" spans="1:10" ht="16.5" customHeight="1">
      <c r="A74" s="56"/>
      <c r="B74" s="75" t="s">
        <v>72</v>
      </c>
      <c r="C74" s="14" t="s">
        <v>7</v>
      </c>
      <c r="D74" s="62" t="s">
        <v>141</v>
      </c>
      <c r="E74" s="66" t="s">
        <v>38</v>
      </c>
      <c r="F74" s="67"/>
      <c r="G74" s="46" t="s">
        <v>8</v>
      </c>
      <c r="H74" s="45">
        <f>H75</f>
        <v>2482023.3</v>
      </c>
      <c r="I74" s="45">
        <f>I75</f>
        <v>1799231.5</v>
      </c>
      <c r="J74" s="45">
        <f>J75</f>
        <v>1873742</v>
      </c>
    </row>
    <row r="75" spans="1:10" ht="31.5" customHeight="1">
      <c r="A75" s="56">
        <v>43</v>
      </c>
      <c r="B75" s="75" t="s">
        <v>74</v>
      </c>
      <c r="C75" s="14" t="s">
        <v>94</v>
      </c>
      <c r="D75" s="62" t="s">
        <v>141</v>
      </c>
      <c r="E75" s="106" t="s">
        <v>38</v>
      </c>
      <c r="F75" s="107"/>
      <c r="G75" s="46" t="s">
        <v>29</v>
      </c>
      <c r="H75" s="45">
        <v>2482023.3</v>
      </c>
      <c r="I75" s="45">
        <v>1799231.5</v>
      </c>
      <c r="J75" s="72">
        <v>1873742</v>
      </c>
    </row>
    <row r="76" spans="1:10" ht="186.75" customHeight="1">
      <c r="A76" s="56"/>
      <c r="B76" s="75" t="s">
        <v>75</v>
      </c>
      <c r="C76" s="13" t="s">
        <v>389</v>
      </c>
      <c r="D76" s="62" t="s">
        <v>388</v>
      </c>
      <c r="E76" s="66"/>
      <c r="F76" s="67"/>
      <c r="G76" s="46"/>
      <c r="H76" s="45">
        <f aca="true" t="shared" si="12" ref="H76:J77">H77</f>
        <v>3820000</v>
      </c>
      <c r="I76" s="45">
        <f t="shared" si="12"/>
        <v>0</v>
      </c>
      <c r="J76" s="45">
        <f t="shared" si="12"/>
        <v>0</v>
      </c>
    </row>
    <row r="77" spans="1:10" ht="31.5" customHeight="1">
      <c r="A77" s="56"/>
      <c r="B77" s="75" t="s">
        <v>76</v>
      </c>
      <c r="C77" s="14" t="s">
        <v>197</v>
      </c>
      <c r="D77" s="62" t="s">
        <v>388</v>
      </c>
      <c r="E77" s="106" t="s">
        <v>46</v>
      </c>
      <c r="F77" s="107"/>
      <c r="G77" s="46"/>
      <c r="H77" s="45">
        <f t="shared" si="12"/>
        <v>3820000</v>
      </c>
      <c r="I77" s="45">
        <f t="shared" si="12"/>
        <v>0</v>
      </c>
      <c r="J77" s="45">
        <f t="shared" si="12"/>
        <v>0</v>
      </c>
    </row>
    <row r="78" spans="1:10" ht="31.5" customHeight="1">
      <c r="A78" s="56"/>
      <c r="B78" s="75" t="s">
        <v>154</v>
      </c>
      <c r="C78" s="13" t="s">
        <v>95</v>
      </c>
      <c r="D78" s="62" t="s">
        <v>388</v>
      </c>
      <c r="E78" s="106" t="s">
        <v>38</v>
      </c>
      <c r="F78" s="107"/>
      <c r="G78" s="46"/>
      <c r="H78" s="45">
        <f>H80</f>
        <v>3820000</v>
      </c>
      <c r="I78" s="45">
        <f>I80</f>
        <v>0</v>
      </c>
      <c r="J78" s="45">
        <f>J80</f>
        <v>0</v>
      </c>
    </row>
    <row r="79" spans="1:10" ht="31.5" customHeight="1">
      <c r="A79" s="56"/>
      <c r="B79" s="75" t="s">
        <v>155</v>
      </c>
      <c r="C79" s="14" t="s">
        <v>7</v>
      </c>
      <c r="D79" s="62" t="s">
        <v>388</v>
      </c>
      <c r="E79" s="66" t="s">
        <v>38</v>
      </c>
      <c r="F79" s="67"/>
      <c r="G79" s="46" t="s">
        <v>8</v>
      </c>
      <c r="H79" s="45">
        <f>H80</f>
        <v>3820000</v>
      </c>
      <c r="I79" s="45">
        <f>I80</f>
        <v>0</v>
      </c>
      <c r="J79" s="45">
        <f>J80</f>
        <v>0</v>
      </c>
    </row>
    <row r="80" spans="1:10" ht="31.5" customHeight="1">
      <c r="A80" s="56"/>
      <c r="B80" s="75" t="s">
        <v>156</v>
      </c>
      <c r="C80" s="14" t="s">
        <v>94</v>
      </c>
      <c r="D80" s="62" t="s">
        <v>388</v>
      </c>
      <c r="E80" s="106" t="s">
        <v>38</v>
      </c>
      <c r="F80" s="107"/>
      <c r="G80" s="46" t="s">
        <v>29</v>
      </c>
      <c r="H80" s="45">
        <v>3820000</v>
      </c>
      <c r="I80" s="45">
        <v>0</v>
      </c>
      <c r="J80" s="72">
        <v>0</v>
      </c>
    </row>
    <row r="81" spans="1:10" ht="139.5" customHeight="1">
      <c r="A81" s="56"/>
      <c r="B81" s="75" t="s">
        <v>157</v>
      </c>
      <c r="C81" s="14" t="s">
        <v>414</v>
      </c>
      <c r="D81" s="62" t="s">
        <v>413</v>
      </c>
      <c r="E81" s="66"/>
      <c r="F81" s="67"/>
      <c r="G81" s="46"/>
      <c r="H81" s="45">
        <f>H82</f>
        <v>34250451</v>
      </c>
      <c r="I81" s="45">
        <f aca="true" t="shared" si="13" ref="I81:J84">I82</f>
        <v>0</v>
      </c>
      <c r="J81" s="45">
        <f t="shared" si="13"/>
        <v>0</v>
      </c>
    </row>
    <row r="82" spans="1:10" ht="31.5" customHeight="1">
      <c r="A82" s="56"/>
      <c r="B82" s="75" t="s">
        <v>125</v>
      </c>
      <c r="C82" s="79" t="s">
        <v>197</v>
      </c>
      <c r="D82" s="62" t="s">
        <v>413</v>
      </c>
      <c r="E82" s="66" t="s">
        <v>46</v>
      </c>
      <c r="F82" s="67"/>
      <c r="G82" s="46"/>
      <c r="H82" s="45">
        <f>H83</f>
        <v>34250451</v>
      </c>
      <c r="I82" s="45">
        <f t="shared" si="13"/>
        <v>0</v>
      </c>
      <c r="J82" s="45">
        <f t="shared" si="13"/>
        <v>0</v>
      </c>
    </row>
    <row r="83" spans="1:10" ht="31.5" customHeight="1">
      <c r="A83" s="56"/>
      <c r="B83" s="75" t="s">
        <v>79</v>
      </c>
      <c r="C83" s="80" t="s">
        <v>95</v>
      </c>
      <c r="D83" s="62" t="s">
        <v>413</v>
      </c>
      <c r="E83" s="106" t="s">
        <v>38</v>
      </c>
      <c r="F83" s="107"/>
      <c r="G83" s="46"/>
      <c r="H83" s="45">
        <f>H84</f>
        <v>34250451</v>
      </c>
      <c r="I83" s="45">
        <f t="shared" si="13"/>
        <v>0</v>
      </c>
      <c r="J83" s="45">
        <f t="shared" si="13"/>
        <v>0</v>
      </c>
    </row>
    <row r="84" spans="1:10" ht="31.5" customHeight="1">
      <c r="A84" s="56"/>
      <c r="B84" s="75" t="s">
        <v>80</v>
      </c>
      <c r="C84" s="14" t="s">
        <v>7</v>
      </c>
      <c r="D84" s="62" t="s">
        <v>413</v>
      </c>
      <c r="E84" s="66" t="s">
        <v>38</v>
      </c>
      <c r="F84" s="67"/>
      <c r="G84" s="46" t="s">
        <v>8</v>
      </c>
      <c r="H84" s="45">
        <f>H85</f>
        <v>34250451</v>
      </c>
      <c r="I84" s="45">
        <f t="shared" si="13"/>
        <v>0</v>
      </c>
      <c r="J84" s="45">
        <f t="shared" si="13"/>
        <v>0</v>
      </c>
    </row>
    <row r="85" spans="1:10" ht="31.5" customHeight="1">
      <c r="A85" s="56"/>
      <c r="B85" s="75" t="s">
        <v>90</v>
      </c>
      <c r="C85" s="14" t="s">
        <v>94</v>
      </c>
      <c r="D85" s="62" t="s">
        <v>413</v>
      </c>
      <c r="E85" s="106" t="s">
        <v>38</v>
      </c>
      <c r="F85" s="107"/>
      <c r="G85" s="46" t="s">
        <v>29</v>
      </c>
      <c r="H85" s="45">
        <v>34250451</v>
      </c>
      <c r="I85" s="45">
        <v>0</v>
      </c>
      <c r="J85" s="45">
        <v>0</v>
      </c>
    </row>
    <row r="86" spans="1:10" ht="189" customHeight="1">
      <c r="A86" s="56"/>
      <c r="B86" s="75" t="s">
        <v>81</v>
      </c>
      <c r="C86" s="14" t="s">
        <v>400</v>
      </c>
      <c r="D86" s="62" t="s">
        <v>399</v>
      </c>
      <c r="E86" s="66"/>
      <c r="F86" s="67"/>
      <c r="G86" s="46"/>
      <c r="H86" s="45">
        <f>H87</f>
        <v>851700</v>
      </c>
      <c r="I86" s="45">
        <f aca="true" t="shared" si="14" ref="I86:J89">I87</f>
        <v>0</v>
      </c>
      <c r="J86" s="45">
        <f t="shared" si="14"/>
        <v>0</v>
      </c>
    </row>
    <row r="87" spans="1:10" ht="31.5" customHeight="1">
      <c r="A87" s="56"/>
      <c r="B87" s="75" t="s">
        <v>227</v>
      </c>
      <c r="C87" s="79" t="s">
        <v>197</v>
      </c>
      <c r="D87" s="62" t="s">
        <v>399</v>
      </c>
      <c r="E87" s="66" t="s">
        <v>46</v>
      </c>
      <c r="F87" s="67"/>
      <c r="G87" s="46"/>
      <c r="H87" s="45">
        <f>H88</f>
        <v>851700</v>
      </c>
      <c r="I87" s="45">
        <f t="shared" si="14"/>
        <v>0</v>
      </c>
      <c r="J87" s="45">
        <f t="shared" si="14"/>
        <v>0</v>
      </c>
    </row>
    <row r="88" spans="1:10" ht="31.5" customHeight="1">
      <c r="A88" s="56"/>
      <c r="B88" s="75" t="s">
        <v>228</v>
      </c>
      <c r="C88" s="80" t="s">
        <v>95</v>
      </c>
      <c r="D88" s="62" t="s">
        <v>399</v>
      </c>
      <c r="E88" s="106" t="s">
        <v>38</v>
      </c>
      <c r="F88" s="107"/>
      <c r="G88" s="46"/>
      <c r="H88" s="45">
        <f>H89</f>
        <v>851700</v>
      </c>
      <c r="I88" s="45">
        <f t="shared" si="14"/>
        <v>0</v>
      </c>
      <c r="J88" s="45">
        <f t="shared" si="14"/>
        <v>0</v>
      </c>
    </row>
    <row r="89" spans="1:10" ht="31.5" customHeight="1">
      <c r="A89" s="56"/>
      <c r="B89" s="75" t="s">
        <v>229</v>
      </c>
      <c r="C89" s="14" t="s">
        <v>7</v>
      </c>
      <c r="D89" s="62" t="s">
        <v>399</v>
      </c>
      <c r="E89" s="66" t="s">
        <v>38</v>
      </c>
      <c r="F89" s="67"/>
      <c r="G89" s="46" t="s">
        <v>8</v>
      </c>
      <c r="H89" s="45">
        <f>H90</f>
        <v>851700</v>
      </c>
      <c r="I89" s="45">
        <f t="shared" si="14"/>
        <v>0</v>
      </c>
      <c r="J89" s="45">
        <f t="shared" si="14"/>
        <v>0</v>
      </c>
    </row>
    <row r="90" spans="1:10" ht="31.5" customHeight="1">
      <c r="A90" s="56"/>
      <c r="B90" s="75" t="s">
        <v>230</v>
      </c>
      <c r="C90" s="14" t="s">
        <v>94</v>
      </c>
      <c r="D90" s="62" t="s">
        <v>399</v>
      </c>
      <c r="E90" s="106" t="s">
        <v>38</v>
      </c>
      <c r="F90" s="107"/>
      <c r="G90" s="46" t="s">
        <v>29</v>
      </c>
      <c r="H90" s="45">
        <v>851700</v>
      </c>
      <c r="I90" s="45">
        <v>0</v>
      </c>
      <c r="J90" s="45">
        <v>0</v>
      </c>
    </row>
    <row r="91" spans="1:10" ht="218.25" customHeight="1">
      <c r="A91" s="56"/>
      <c r="B91" s="75" t="s">
        <v>231</v>
      </c>
      <c r="C91" s="14" t="s">
        <v>338</v>
      </c>
      <c r="D91" s="62" t="s">
        <v>294</v>
      </c>
      <c r="E91" s="66"/>
      <c r="F91" s="67"/>
      <c r="G91" s="46"/>
      <c r="H91" s="45">
        <f>H92</f>
        <v>5800100</v>
      </c>
      <c r="I91" s="45">
        <f aca="true" t="shared" si="15" ref="I91:J99">I92</f>
        <v>0</v>
      </c>
      <c r="J91" s="45">
        <f t="shared" si="15"/>
        <v>0</v>
      </c>
    </row>
    <row r="92" spans="1:10" ht="58.5" customHeight="1">
      <c r="A92" s="56"/>
      <c r="B92" s="75" t="s">
        <v>232</v>
      </c>
      <c r="C92" s="79" t="s">
        <v>197</v>
      </c>
      <c r="D92" s="62" t="s">
        <v>294</v>
      </c>
      <c r="E92" s="66" t="s">
        <v>46</v>
      </c>
      <c r="F92" s="67"/>
      <c r="G92" s="46"/>
      <c r="H92" s="45">
        <f>H93</f>
        <v>5800100</v>
      </c>
      <c r="I92" s="45">
        <f t="shared" si="15"/>
        <v>0</v>
      </c>
      <c r="J92" s="45">
        <f t="shared" si="15"/>
        <v>0</v>
      </c>
    </row>
    <row r="93" spans="1:10" ht="60" customHeight="1">
      <c r="A93" s="56"/>
      <c r="B93" s="75" t="s">
        <v>233</v>
      </c>
      <c r="C93" s="80" t="s">
        <v>95</v>
      </c>
      <c r="D93" s="62" t="s">
        <v>294</v>
      </c>
      <c r="E93" s="106" t="s">
        <v>38</v>
      </c>
      <c r="F93" s="107"/>
      <c r="G93" s="46"/>
      <c r="H93" s="45">
        <f>H94</f>
        <v>5800100</v>
      </c>
      <c r="I93" s="45">
        <f t="shared" si="15"/>
        <v>0</v>
      </c>
      <c r="J93" s="45">
        <f t="shared" si="15"/>
        <v>0</v>
      </c>
    </row>
    <row r="94" spans="1:10" ht="18" customHeight="1">
      <c r="A94" s="56"/>
      <c r="B94" s="75" t="s">
        <v>234</v>
      </c>
      <c r="C94" s="14" t="s">
        <v>7</v>
      </c>
      <c r="D94" s="62" t="s">
        <v>294</v>
      </c>
      <c r="E94" s="66" t="s">
        <v>38</v>
      </c>
      <c r="F94" s="67"/>
      <c r="G94" s="46" t="s">
        <v>8</v>
      </c>
      <c r="H94" s="45">
        <f>H95</f>
        <v>5800100</v>
      </c>
      <c r="I94" s="45">
        <f t="shared" si="15"/>
        <v>0</v>
      </c>
      <c r="J94" s="45">
        <f t="shared" si="15"/>
        <v>0</v>
      </c>
    </row>
    <row r="95" spans="1:10" ht="30" customHeight="1">
      <c r="A95" s="56"/>
      <c r="B95" s="75" t="s">
        <v>235</v>
      </c>
      <c r="C95" s="14" t="s">
        <v>94</v>
      </c>
      <c r="D95" s="62" t="s">
        <v>294</v>
      </c>
      <c r="E95" s="106" t="s">
        <v>38</v>
      </c>
      <c r="F95" s="107"/>
      <c r="G95" s="46" t="s">
        <v>29</v>
      </c>
      <c r="H95" s="45">
        <v>5800100</v>
      </c>
      <c r="I95" s="45">
        <v>0</v>
      </c>
      <c r="J95" s="45">
        <v>0</v>
      </c>
    </row>
    <row r="96" spans="1:10" ht="139.5" customHeight="1">
      <c r="A96" s="56"/>
      <c r="B96" s="75" t="s">
        <v>236</v>
      </c>
      <c r="C96" s="14" t="s">
        <v>376</v>
      </c>
      <c r="D96" s="62" t="s">
        <v>375</v>
      </c>
      <c r="E96" s="66"/>
      <c r="F96" s="67"/>
      <c r="G96" s="46"/>
      <c r="H96" s="45">
        <f>H97</f>
        <v>0</v>
      </c>
      <c r="I96" s="45">
        <f t="shared" si="15"/>
        <v>30033366.5</v>
      </c>
      <c r="J96" s="45">
        <f t="shared" si="15"/>
        <v>0</v>
      </c>
    </row>
    <row r="97" spans="1:10" ht="62.25" customHeight="1">
      <c r="A97" s="56"/>
      <c r="B97" s="75" t="s">
        <v>285</v>
      </c>
      <c r="C97" s="79" t="s">
        <v>197</v>
      </c>
      <c r="D97" s="62" t="s">
        <v>375</v>
      </c>
      <c r="E97" s="66" t="s">
        <v>46</v>
      </c>
      <c r="F97" s="67"/>
      <c r="G97" s="46"/>
      <c r="H97" s="45">
        <f>H98</f>
        <v>0</v>
      </c>
      <c r="I97" s="45">
        <f t="shared" si="15"/>
        <v>30033366.5</v>
      </c>
      <c r="J97" s="45">
        <f t="shared" si="15"/>
        <v>0</v>
      </c>
    </row>
    <row r="98" spans="1:10" ht="59.25" customHeight="1">
      <c r="A98" s="56"/>
      <c r="B98" s="75" t="s">
        <v>286</v>
      </c>
      <c r="C98" s="80" t="s">
        <v>95</v>
      </c>
      <c r="D98" s="62" t="s">
        <v>375</v>
      </c>
      <c r="E98" s="106" t="s">
        <v>38</v>
      </c>
      <c r="F98" s="107"/>
      <c r="G98" s="46"/>
      <c r="H98" s="45">
        <f>H99</f>
        <v>0</v>
      </c>
      <c r="I98" s="45">
        <f t="shared" si="15"/>
        <v>30033366.5</v>
      </c>
      <c r="J98" s="45">
        <f t="shared" si="15"/>
        <v>0</v>
      </c>
    </row>
    <row r="99" spans="1:10" ht="15" customHeight="1">
      <c r="A99" s="56"/>
      <c r="B99" s="75" t="s">
        <v>287</v>
      </c>
      <c r="C99" s="14" t="s">
        <v>7</v>
      </c>
      <c r="D99" s="62" t="s">
        <v>375</v>
      </c>
      <c r="E99" s="66" t="s">
        <v>38</v>
      </c>
      <c r="F99" s="67"/>
      <c r="G99" s="46" t="s">
        <v>8</v>
      </c>
      <c r="H99" s="45">
        <f>H100</f>
        <v>0</v>
      </c>
      <c r="I99" s="45">
        <f t="shared" si="15"/>
        <v>30033366.5</v>
      </c>
      <c r="J99" s="45">
        <f t="shared" si="15"/>
        <v>0</v>
      </c>
    </row>
    <row r="100" spans="1:10" ht="30" customHeight="1">
      <c r="A100" s="56"/>
      <c r="B100" s="75" t="s">
        <v>288</v>
      </c>
      <c r="C100" s="14" t="s">
        <v>94</v>
      </c>
      <c r="D100" s="62" t="s">
        <v>375</v>
      </c>
      <c r="E100" s="106" t="s">
        <v>38</v>
      </c>
      <c r="F100" s="107"/>
      <c r="G100" s="46" t="s">
        <v>29</v>
      </c>
      <c r="H100" s="45">
        <v>0</v>
      </c>
      <c r="I100" s="45">
        <f>29883200+150166.5</f>
        <v>30033366.5</v>
      </c>
      <c r="J100" s="45">
        <v>0</v>
      </c>
    </row>
    <row r="101" spans="1:10" ht="171" customHeight="1">
      <c r="A101" s="56"/>
      <c r="B101" s="75" t="s">
        <v>289</v>
      </c>
      <c r="C101" s="70" t="s">
        <v>307</v>
      </c>
      <c r="D101" s="62" t="s">
        <v>303</v>
      </c>
      <c r="E101" s="66"/>
      <c r="F101" s="67"/>
      <c r="G101" s="46"/>
      <c r="H101" s="45">
        <f>H102</f>
        <v>679134</v>
      </c>
      <c r="I101" s="45">
        <f aca="true" t="shared" si="16" ref="I101:J104">I102</f>
        <v>0</v>
      </c>
      <c r="J101" s="45">
        <f t="shared" si="16"/>
        <v>0</v>
      </c>
    </row>
    <row r="102" spans="1:10" ht="18" customHeight="1">
      <c r="A102" s="56"/>
      <c r="B102" s="75" t="s">
        <v>290</v>
      </c>
      <c r="C102" s="14" t="s">
        <v>197</v>
      </c>
      <c r="D102" s="62" t="s">
        <v>303</v>
      </c>
      <c r="E102" s="66" t="s">
        <v>46</v>
      </c>
      <c r="F102" s="67"/>
      <c r="G102" s="46"/>
      <c r="H102" s="45">
        <f>H103</f>
        <v>679134</v>
      </c>
      <c r="I102" s="45">
        <f t="shared" si="16"/>
        <v>0</v>
      </c>
      <c r="J102" s="45">
        <f t="shared" si="16"/>
        <v>0</v>
      </c>
    </row>
    <row r="103" spans="1:10" ht="30.75" customHeight="1">
      <c r="A103" s="56"/>
      <c r="B103" s="75" t="s">
        <v>291</v>
      </c>
      <c r="C103" s="13" t="s">
        <v>95</v>
      </c>
      <c r="D103" s="62" t="s">
        <v>303</v>
      </c>
      <c r="E103" s="66" t="s">
        <v>38</v>
      </c>
      <c r="F103" s="67"/>
      <c r="G103" s="46"/>
      <c r="H103" s="45">
        <f>H104</f>
        <v>679134</v>
      </c>
      <c r="I103" s="45">
        <f t="shared" si="16"/>
        <v>0</v>
      </c>
      <c r="J103" s="45">
        <f t="shared" si="16"/>
        <v>0</v>
      </c>
    </row>
    <row r="104" spans="1:10" ht="18" customHeight="1">
      <c r="A104" s="56"/>
      <c r="B104" s="75" t="s">
        <v>292</v>
      </c>
      <c r="C104" s="14" t="s">
        <v>7</v>
      </c>
      <c r="D104" s="62" t="s">
        <v>303</v>
      </c>
      <c r="E104" s="66" t="s">
        <v>38</v>
      </c>
      <c r="F104" s="67"/>
      <c r="G104" s="46" t="s">
        <v>8</v>
      </c>
      <c r="H104" s="45">
        <f>H105</f>
        <v>679134</v>
      </c>
      <c r="I104" s="45">
        <f t="shared" si="16"/>
        <v>0</v>
      </c>
      <c r="J104" s="45">
        <f t="shared" si="16"/>
        <v>0</v>
      </c>
    </row>
    <row r="105" spans="1:10" ht="30" customHeight="1">
      <c r="A105" s="56"/>
      <c r="B105" s="75" t="s">
        <v>293</v>
      </c>
      <c r="C105" s="14" t="s">
        <v>94</v>
      </c>
      <c r="D105" s="62" t="s">
        <v>303</v>
      </c>
      <c r="E105" s="106" t="s">
        <v>38</v>
      </c>
      <c r="F105" s="107"/>
      <c r="G105" s="46" t="s">
        <v>29</v>
      </c>
      <c r="H105" s="45">
        <v>679134</v>
      </c>
      <c r="I105" s="45">
        <v>0</v>
      </c>
      <c r="J105" s="72">
        <v>0</v>
      </c>
    </row>
    <row r="106" spans="1:10" ht="63.75" customHeight="1">
      <c r="A106" s="56">
        <v>54</v>
      </c>
      <c r="B106" s="75" t="s">
        <v>91</v>
      </c>
      <c r="C106" s="14" t="s">
        <v>369</v>
      </c>
      <c r="D106" s="62" t="s">
        <v>138</v>
      </c>
      <c r="E106" s="106"/>
      <c r="F106" s="107"/>
      <c r="G106" s="46"/>
      <c r="H106" s="45">
        <f>H107+H112+H117+H126</f>
        <v>678505.2</v>
      </c>
      <c r="I106" s="45">
        <f>I107+I112+I117+I126</f>
        <v>603384</v>
      </c>
      <c r="J106" s="45">
        <f>J107+J112+J117+J126</f>
        <v>603726</v>
      </c>
    </row>
    <row r="107" spans="1:10" ht="154.5" customHeight="1">
      <c r="A107" s="56">
        <v>55</v>
      </c>
      <c r="B107" s="75" t="s">
        <v>40</v>
      </c>
      <c r="C107" s="14" t="s">
        <v>264</v>
      </c>
      <c r="D107" s="62" t="s">
        <v>139</v>
      </c>
      <c r="E107" s="106"/>
      <c r="F107" s="107"/>
      <c r="G107" s="46"/>
      <c r="H107" s="45">
        <f aca="true" t="shared" si="17" ref="H107:J108">H108</f>
        <v>12820</v>
      </c>
      <c r="I107" s="45">
        <f t="shared" si="17"/>
        <v>13173</v>
      </c>
      <c r="J107" s="45">
        <f t="shared" si="17"/>
        <v>13515</v>
      </c>
    </row>
    <row r="108" spans="1:10" ht="62.25">
      <c r="A108" s="56">
        <v>56</v>
      </c>
      <c r="B108" s="75" t="s">
        <v>168</v>
      </c>
      <c r="C108" s="14" t="s">
        <v>197</v>
      </c>
      <c r="D108" s="62" t="s">
        <v>139</v>
      </c>
      <c r="E108" s="108">
        <v>200</v>
      </c>
      <c r="F108" s="109"/>
      <c r="G108" s="46"/>
      <c r="H108" s="45">
        <f t="shared" si="17"/>
        <v>12820</v>
      </c>
      <c r="I108" s="45">
        <f t="shared" si="17"/>
        <v>13173</v>
      </c>
      <c r="J108" s="45">
        <f t="shared" si="17"/>
        <v>13515</v>
      </c>
    </row>
    <row r="109" spans="1:10" ht="48" customHeight="1">
      <c r="A109" s="56">
        <v>57</v>
      </c>
      <c r="B109" s="75" t="s">
        <v>169</v>
      </c>
      <c r="C109" s="13" t="s">
        <v>95</v>
      </c>
      <c r="D109" s="62" t="s">
        <v>139</v>
      </c>
      <c r="E109" s="108">
        <v>240</v>
      </c>
      <c r="F109" s="109"/>
      <c r="G109" s="46"/>
      <c r="H109" s="73">
        <f aca="true" t="shared" si="18" ref="H109:J110">H110</f>
        <v>12820</v>
      </c>
      <c r="I109" s="73">
        <f t="shared" si="18"/>
        <v>13173</v>
      </c>
      <c r="J109" s="73">
        <f t="shared" si="18"/>
        <v>13515</v>
      </c>
    </row>
    <row r="110" spans="1:10" ht="46.5">
      <c r="A110" s="56">
        <v>58</v>
      </c>
      <c r="B110" s="75" t="s">
        <v>101</v>
      </c>
      <c r="C110" s="14" t="s">
        <v>54</v>
      </c>
      <c r="D110" s="62" t="s">
        <v>139</v>
      </c>
      <c r="E110" s="108">
        <v>240</v>
      </c>
      <c r="F110" s="109"/>
      <c r="G110" s="46" t="s">
        <v>55</v>
      </c>
      <c r="H110" s="45">
        <f t="shared" si="18"/>
        <v>12820</v>
      </c>
      <c r="I110" s="45">
        <f t="shared" si="18"/>
        <v>13173</v>
      </c>
      <c r="J110" s="45">
        <f t="shared" si="18"/>
        <v>13515</v>
      </c>
    </row>
    <row r="111" spans="1:10" ht="78.75" customHeight="1">
      <c r="A111" s="56">
        <v>59</v>
      </c>
      <c r="B111" s="75" t="s">
        <v>102</v>
      </c>
      <c r="C111" s="14" t="s">
        <v>311</v>
      </c>
      <c r="D111" s="62" t="s">
        <v>139</v>
      </c>
      <c r="E111" s="108">
        <v>240</v>
      </c>
      <c r="F111" s="109"/>
      <c r="G111" s="46" t="s">
        <v>28</v>
      </c>
      <c r="H111" s="45">
        <v>12820</v>
      </c>
      <c r="I111" s="45">
        <v>13173</v>
      </c>
      <c r="J111" s="45">
        <v>13515</v>
      </c>
    </row>
    <row r="112" spans="1:10" ht="154.5" customHeight="1">
      <c r="A112" s="56">
        <v>60</v>
      </c>
      <c r="B112" s="75" t="s">
        <v>103</v>
      </c>
      <c r="C112" s="14" t="s">
        <v>299</v>
      </c>
      <c r="D112" s="62" t="s">
        <v>140</v>
      </c>
      <c r="E112" s="108"/>
      <c r="F112" s="109"/>
      <c r="G112" s="46"/>
      <c r="H112" s="45">
        <f aca="true" t="shared" si="19" ref="H112:J120">H113</f>
        <v>35200</v>
      </c>
      <c r="I112" s="45">
        <f t="shared" si="19"/>
        <v>0</v>
      </c>
      <c r="J112" s="45">
        <f t="shared" si="19"/>
        <v>0</v>
      </c>
    </row>
    <row r="113" spans="1:10" ht="62.25">
      <c r="A113" s="56">
        <v>51</v>
      </c>
      <c r="B113" s="75" t="s">
        <v>104</v>
      </c>
      <c r="C113" s="14" t="s">
        <v>197</v>
      </c>
      <c r="D113" s="62" t="s">
        <v>140</v>
      </c>
      <c r="E113" s="108">
        <v>200</v>
      </c>
      <c r="F113" s="109"/>
      <c r="G113" s="46"/>
      <c r="H113" s="45">
        <f t="shared" si="19"/>
        <v>35200</v>
      </c>
      <c r="I113" s="45">
        <f t="shared" si="19"/>
        <v>0</v>
      </c>
      <c r="J113" s="45">
        <f t="shared" si="19"/>
        <v>0</v>
      </c>
    </row>
    <row r="114" spans="1:10" ht="63" customHeight="1">
      <c r="A114" s="56">
        <v>62</v>
      </c>
      <c r="B114" s="75" t="s">
        <v>105</v>
      </c>
      <c r="C114" s="13" t="s">
        <v>95</v>
      </c>
      <c r="D114" s="62" t="s">
        <v>140</v>
      </c>
      <c r="E114" s="108">
        <v>240</v>
      </c>
      <c r="F114" s="109"/>
      <c r="G114" s="46"/>
      <c r="H114" s="45">
        <f>H115</f>
        <v>35200</v>
      </c>
      <c r="I114" s="45">
        <f t="shared" si="19"/>
        <v>0</v>
      </c>
      <c r="J114" s="45">
        <f t="shared" si="19"/>
        <v>0</v>
      </c>
    </row>
    <row r="115" spans="1:10" ht="46.5">
      <c r="A115" s="56"/>
      <c r="B115" s="75" t="s">
        <v>106</v>
      </c>
      <c r="C115" s="14" t="s">
        <v>54</v>
      </c>
      <c r="D115" s="62" t="s">
        <v>140</v>
      </c>
      <c r="E115" s="108">
        <v>240</v>
      </c>
      <c r="F115" s="109"/>
      <c r="G115" s="46" t="s">
        <v>55</v>
      </c>
      <c r="H115" s="45">
        <f>H116</f>
        <v>35200</v>
      </c>
      <c r="I115" s="45">
        <f t="shared" si="19"/>
        <v>0</v>
      </c>
      <c r="J115" s="45">
        <f t="shared" si="19"/>
        <v>0</v>
      </c>
    </row>
    <row r="116" spans="1:13" ht="78" customHeight="1">
      <c r="A116" s="56">
        <v>64</v>
      </c>
      <c r="B116" s="75" t="s">
        <v>107</v>
      </c>
      <c r="C116" s="14" t="s">
        <v>311</v>
      </c>
      <c r="D116" s="62" t="s">
        <v>140</v>
      </c>
      <c r="E116" s="108">
        <v>240</v>
      </c>
      <c r="F116" s="109"/>
      <c r="G116" s="46" t="s">
        <v>28</v>
      </c>
      <c r="H116" s="45">
        <v>35200</v>
      </c>
      <c r="I116" s="45">
        <v>0</v>
      </c>
      <c r="J116" s="45">
        <v>0</v>
      </c>
      <c r="K116" s="6"/>
      <c r="L116" s="6"/>
      <c r="M116" s="6"/>
    </row>
    <row r="117" spans="1:13" ht="160.5" customHeight="1">
      <c r="A117" s="56"/>
      <c r="B117" s="75" t="s">
        <v>100</v>
      </c>
      <c r="C117" s="14" t="s">
        <v>339</v>
      </c>
      <c r="D117" s="62" t="s">
        <v>340</v>
      </c>
      <c r="E117" s="108"/>
      <c r="F117" s="109"/>
      <c r="G117" s="46"/>
      <c r="H117" s="45">
        <f>H118+H122</f>
        <v>590211</v>
      </c>
      <c r="I117" s="45">
        <f>I118+I122</f>
        <v>590211</v>
      </c>
      <c r="J117" s="45">
        <f>J118+J122</f>
        <v>590211</v>
      </c>
      <c r="K117" s="6"/>
      <c r="L117" s="6"/>
      <c r="M117" s="6"/>
    </row>
    <row r="118" spans="1:13" ht="75" customHeight="1">
      <c r="A118" s="56"/>
      <c r="B118" s="75" t="s">
        <v>254</v>
      </c>
      <c r="C118" s="81" t="s">
        <v>39</v>
      </c>
      <c r="D118" s="62" t="s">
        <v>340</v>
      </c>
      <c r="E118" s="108">
        <v>100</v>
      </c>
      <c r="F118" s="109"/>
      <c r="G118" s="46"/>
      <c r="H118" s="45">
        <f t="shared" si="19"/>
        <v>167925.5</v>
      </c>
      <c r="I118" s="45">
        <f t="shared" si="19"/>
        <v>117700</v>
      </c>
      <c r="J118" s="45">
        <f t="shared" si="19"/>
        <v>117700</v>
      </c>
      <c r="K118" s="6"/>
      <c r="L118" s="6"/>
      <c r="M118" s="6"/>
    </row>
    <row r="119" spans="1:13" ht="31.5" customHeight="1">
      <c r="A119" s="56"/>
      <c r="B119" s="75" t="s">
        <v>255</v>
      </c>
      <c r="C119" s="98" t="s">
        <v>164</v>
      </c>
      <c r="D119" s="62" t="s">
        <v>340</v>
      </c>
      <c r="E119" s="108">
        <v>120</v>
      </c>
      <c r="F119" s="109"/>
      <c r="G119" s="46"/>
      <c r="H119" s="45">
        <f>H120</f>
        <v>167925.5</v>
      </c>
      <c r="I119" s="45">
        <f t="shared" si="19"/>
        <v>117700</v>
      </c>
      <c r="J119" s="45">
        <f t="shared" si="19"/>
        <v>117700</v>
      </c>
      <c r="K119" s="6"/>
      <c r="L119" s="6"/>
      <c r="M119" s="6"/>
    </row>
    <row r="120" spans="1:13" ht="47.25" customHeight="1">
      <c r="A120" s="56"/>
      <c r="B120" s="75" t="s">
        <v>256</v>
      </c>
      <c r="C120" s="14" t="s">
        <v>54</v>
      </c>
      <c r="D120" s="62" t="s">
        <v>340</v>
      </c>
      <c r="E120" s="108">
        <v>120</v>
      </c>
      <c r="F120" s="109"/>
      <c r="G120" s="46" t="s">
        <v>55</v>
      </c>
      <c r="H120" s="45">
        <f>H121</f>
        <v>167925.5</v>
      </c>
      <c r="I120" s="45">
        <f t="shared" si="19"/>
        <v>117700</v>
      </c>
      <c r="J120" s="45">
        <f t="shared" si="19"/>
        <v>117700</v>
      </c>
      <c r="K120" s="6"/>
      <c r="L120" s="6"/>
      <c r="M120" s="6"/>
    </row>
    <row r="121" spans="1:13" ht="56.25" customHeight="1">
      <c r="A121" s="56"/>
      <c r="B121" s="75" t="s">
        <v>108</v>
      </c>
      <c r="C121" s="14" t="s">
        <v>311</v>
      </c>
      <c r="D121" s="62" t="s">
        <v>340</v>
      </c>
      <c r="E121" s="108">
        <v>120</v>
      </c>
      <c r="F121" s="109"/>
      <c r="G121" s="46" t="s">
        <v>28</v>
      </c>
      <c r="H121" s="45">
        <v>167925.5</v>
      </c>
      <c r="I121" s="45">
        <v>117700</v>
      </c>
      <c r="J121" s="45">
        <v>117700</v>
      </c>
      <c r="K121" s="6"/>
      <c r="L121" s="6"/>
      <c r="M121" s="6"/>
    </row>
    <row r="122" spans="1:13" ht="56.25" customHeight="1">
      <c r="A122" s="56"/>
      <c r="B122" s="75" t="s">
        <v>170</v>
      </c>
      <c r="C122" s="14" t="s">
        <v>197</v>
      </c>
      <c r="D122" s="62" t="s">
        <v>340</v>
      </c>
      <c r="E122" s="64">
        <v>200</v>
      </c>
      <c r="F122" s="65"/>
      <c r="G122" s="46"/>
      <c r="H122" s="45">
        <f>H123</f>
        <v>422285.5</v>
      </c>
      <c r="I122" s="45">
        <f aca="true" t="shared" si="20" ref="I122:J124">I123</f>
        <v>472511</v>
      </c>
      <c r="J122" s="45">
        <f t="shared" si="20"/>
        <v>472511</v>
      </c>
      <c r="K122" s="6"/>
      <c r="L122" s="6"/>
      <c r="M122" s="6"/>
    </row>
    <row r="123" spans="1:13" ht="56.25" customHeight="1">
      <c r="A123" s="56"/>
      <c r="B123" s="75" t="s">
        <v>257</v>
      </c>
      <c r="C123" s="13" t="s">
        <v>95</v>
      </c>
      <c r="D123" s="62" t="s">
        <v>340</v>
      </c>
      <c r="E123" s="64">
        <v>240</v>
      </c>
      <c r="F123" s="65"/>
      <c r="G123" s="46"/>
      <c r="H123" s="45">
        <f>H124</f>
        <v>422285.5</v>
      </c>
      <c r="I123" s="45">
        <f t="shared" si="20"/>
        <v>472511</v>
      </c>
      <c r="J123" s="45">
        <f t="shared" si="20"/>
        <v>472511</v>
      </c>
      <c r="K123" s="6"/>
      <c r="L123" s="6"/>
      <c r="M123" s="6"/>
    </row>
    <row r="124" spans="1:13" ht="45.75" customHeight="1">
      <c r="A124" s="56"/>
      <c r="B124" s="75" t="s">
        <v>258</v>
      </c>
      <c r="C124" s="14" t="s">
        <v>54</v>
      </c>
      <c r="D124" s="62" t="s">
        <v>340</v>
      </c>
      <c r="E124" s="64">
        <v>240</v>
      </c>
      <c r="F124" s="65"/>
      <c r="G124" s="46" t="s">
        <v>55</v>
      </c>
      <c r="H124" s="45">
        <f>H125</f>
        <v>422285.5</v>
      </c>
      <c r="I124" s="45">
        <f t="shared" si="20"/>
        <v>472511</v>
      </c>
      <c r="J124" s="45">
        <f t="shared" si="20"/>
        <v>472511</v>
      </c>
      <c r="K124" s="6"/>
      <c r="L124" s="6"/>
      <c r="M124" s="6"/>
    </row>
    <row r="125" spans="1:13" ht="63" customHeight="1">
      <c r="A125" s="56"/>
      <c r="B125" s="75" t="s">
        <v>259</v>
      </c>
      <c r="C125" s="14" t="s">
        <v>311</v>
      </c>
      <c r="D125" s="62" t="s">
        <v>340</v>
      </c>
      <c r="E125" s="64">
        <v>240</v>
      </c>
      <c r="F125" s="65"/>
      <c r="G125" s="46" t="s">
        <v>28</v>
      </c>
      <c r="H125" s="45">
        <v>422285.5</v>
      </c>
      <c r="I125" s="45">
        <v>472511</v>
      </c>
      <c r="J125" s="45">
        <v>472511</v>
      </c>
      <c r="K125" s="6"/>
      <c r="L125" s="6"/>
      <c r="M125" s="6"/>
    </row>
    <row r="126" spans="1:13" ht="201" customHeight="1">
      <c r="A126" s="56"/>
      <c r="B126" s="75" t="s">
        <v>179</v>
      </c>
      <c r="C126" s="14" t="s">
        <v>393</v>
      </c>
      <c r="D126" s="62" t="s">
        <v>394</v>
      </c>
      <c r="E126" s="106"/>
      <c r="F126" s="107"/>
      <c r="G126" s="46"/>
      <c r="H126" s="45">
        <f>H127</f>
        <v>40274.2</v>
      </c>
      <c r="I126" s="45">
        <f>I127</f>
        <v>0</v>
      </c>
      <c r="J126" s="45">
        <f>J127</f>
        <v>0</v>
      </c>
      <c r="K126" s="6"/>
      <c r="L126" s="6"/>
      <c r="M126" s="6"/>
    </row>
    <row r="127" spans="1:13" ht="63" customHeight="1">
      <c r="A127" s="56"/>
      <c r="B127" s="75" t="s">
        <v>41</v>
      </c>
      <c r="C127" s="14" t="s">
        <v>197</v>
      </c>
      <c r="D127" s="62" t="s">
        <v>394</v>
      </c>
      <c r="E127" s="106" t="s">
        <v>46</v>
      </c>
      <c r="F127" s="107"/>
      <c r="G127" s="46"/>
      <c r="H127" s="45">
        <f aca="true" t="shared" si="21" ref="H127:J129">H128</f>
        <v>40274.2</v>
      </c>
      <c r="I127" s="45">
        <f t="shared" si="21"/>
        <v>0</v>
      </c>
      <c r="J127" s="45">
        <f t="shared" si="21"/>
        <v>0</v>
      </c>
      <c r="K127" s="6"/>
      <c r="L127" s="6"/>
      <c r="M127" s="6"/>
    </row>
    <row r="128" spans="1:13" ht="63" customHeight="1">
      <c r="A128" s="56"/>
      <c r="B128" s="75" t="s">
        <v>185</v>
      </c>
      <c r="C128" s="13" t="s">
        <v>95</v>
      </c>
      <c r="D128" s="62" t="s">
        <v>394</v>
      </c>
      <c r="E128" s="106" t="s">
        <v>38</v>
      </c>
      <c r="F128" s="107"/>
      <c r="G128" s="46"/>
      <c r="H128" s="45">
        <f t="shared" si="21"/>
        <v>40274.2</v>
      </c>
      <c r="I128" s="45">
        <f t="shared" si="21"/>
        <v>0</v>
      </c>
      <c r="J128" s="45">
        <f t="shared" si="21"/>
        <v>0</v>
      </c>
      <c r="K128" s="6"/>
      <c r="L128" s="6"/>
      <c r="M128" s="6"/>
    </row>
    <row r="129" spans="1:13" ht="18" customHeight="1">
      <c r="A129" s="56"/>
      <c r="B129" s="75" t="s">
        <v>260</v>
      </c>
      <c r="C129" s="13" t="s">
        <v>32</v>
      </c>
      <c r="D129" s="62" t="s">
        <v>394</v>
      </c>
      <c r="E129" s="106" t="s">
        <v>38</v>
      </c>
      <c r="F129" s="107"/>
      <c r="G129" s="46" t="s">
        <v>17</v>
      </c>
      <c r="H129" s="45">
        <f t="shared" si="21"/>
        <v>40274.2</v>
      </c>
      <c r="I129" s="45">
        <f t="shared" si="21"/>
        <v>0</v>
      </c>
      <c r="J129" s="45">
        <f t="shared" si="21"/>
        <v>0</v>
      </c>
      <c r="K129" s="6"/>
      <c r="L129" s="6"/>
      <c r="M129" s="6"/>
    </row>
    <row r="130" spans="1:13" ht="33" customHeight="1">
      <c r="A130" s="56"/>
      <c r="B130" s="75" t="s">
        <v>261</v>
      </c>
      <c r="C130" s="13" t="s">
        <v>99</v>
      </c>
      <c r="D130" s="62" t="s">
        <v>394</v>
      </c>
      <c r="E130" s="106" t="s">
        <v>38</v>
      </c>
      <c r="F130" s="107"/>
      <c r="G130" s="46" t="s">
        <v>27</v>
      </c>
      <c r="H130" s="69">
        <v>40274.2</v>
      </c>
      <c r="I130" s="45">
        <v>0</v>
      </c>
      <c r="J130" s="45">
        <v>0</v>
      </c>
      <c r="K130" s="6"/>
      <c r="L130" s="6"/>
      <c r="M130" s="6"/>
    </row>
    <row r="131" spans="1:10" ht="48.75" customHeight="1">
      <c r="A131" s="56">
        <v>73</v>
      </c>
      <c r="B131" s="75" t="s">
        <v>186</v>
      </c>
      <c r="C131" s="13" t="s">
        <v>370</v>
      </c>
      <c r="D131" s="62" t="s">
        <v>130</v>
      </c>
      <c r="E131" s="64"/>
      <c r="F131" s="65"/>
      <c r="G131" s="46"/>
      <c r="H131" s="45">
        <f>H132+H137+H142+H147+H153+H158+H163+H168+H176+H181</f>
        <v>56946605.550000004</v>
      </c>
      <c r="I131" s="45">
        <f>I132+I137+I142+I147+I167+I176+I153</f>
        <v>468142</v>
      </c>
      <c r="J131" s="45">
        <f>J132+J137+J142+J147+J167+J176+J153</f>
        <v>469894</v>
      </c>
    </row>
    <row r="132" spans="1:10" ht="123.75" customHeight="1">
      <c r="A132" s="56">
        <v>83</v>
      </c>
      <c r="B132" s="75" t="s">
        <v>187</v>
      </c>
      <c r="C132" s="14" t="s">
        <v>308</v>
      </c>
      <c r="D132" s="62" t="s">
        <v>145</v>
      </c>
      <c r="E132" s="106"/>
      <c r="F132" s="107"/>
      <c r="G132" s="46"/>
      <c r="H132" s="71">
        <f aca="true" t="shared" si="22" ref="H132:J133">H133</f>
        <v>182090</v>
      </c>
      <c r="I132" s="45">
        <f t="shared" si="22"/>
        <v>191320</v>
      </c>
      <c r="J132" s="45">
        <f t="shared" si="22"/>
        <v>191320</v>
      </c>
    </row>
    <row r="133" spans="1:10" ht="31.5" customHeight="1">
      <c r="A133" s="56">
        <v>84</v>
      </c>
      <c r="B133" s="75" t="s">
        <v>188</v>
      </c>
      <c r="C133" s="13" t="s">
        <v>88</v>
      </c>
      <c r="D133" s="62" t="s">
        <v>145</v>
      </c>
      <c r="E133" s="106" t="s">
        <v>77</v>
      </c>
      <c r="F133" s="107"/>
      <c r="G133" s="46"/>
      <c r="H133" s="71">
        <f t="shared" si="22"/>
        <v>182090</v>
      </c>
      <c r="I133" s="45">
        <f t="shared" si="22"/>
        <v>191320</v>
      </c>
      <c r="J133" s="45">
        <f t="shared" si="22"/>
        <v>191320</v>
      </c>
    </row>
    <row r="134" spans="1:10" ht="32.25" customHeight="1">
      <c r="A134" s="56">
        <v>85</v>
      </c>
      <c r="B134" s="75" t="s">
        <v>189</v>
      </c>
      <c r="C134" s="13" t="s">
        <v>87</v>
      </c>
      <c r="D134" s="62" t="s">
        <v>145</v>
      </c>
      <c r="E134" s="106" t="s">
        <v>78</v>
      </c>
      <c r="F134" s="107"/>
      <c r="G134" s="46"/>
      <c r="H134" s="71">
        <f>H136</f>
        <v>182090</v>
      </c>
      <c r="I134" s="45">
        <f>I136</f>
        <v>191320</v>
      </c>
      <c r="J134" s="45">
        <f>J136</f>
        <v>191320</v>
      </c>
    </row>
    <row r="135" spans="1:10" ht="18" customHeight="1">
      <c r="A135" s="56">
        <v>86</v>
      </c>
      <c r="B135" s="75" t="s">
        <v>190</v>
      </c>
      <c r="C135" s="13" t="s">
        <v>3</v>
      </c>
      <c r="D135" s="62" t="s">
        <v>145</v>
      </c>
      <c r="E135" s="106" t="s">
        <v>78</v>
      </c>
      <c r="F135" s="107"/>
      <c r="G135" s="46" t="s">
        <v>4</v>
      </c>
      <c r="H135" s="71">
        <f>H136</f>
        <v>182090</v>
      </c>
      <c r="I135" s="45">
        <f>I136</f>
        <v>191320</v>
      </c>
      <c r="J135" s="45">
        <f>J136</f>
        <v>191320</v>
      </c>
    </row>
    <row r="136" spans="1:10" ht="16.5" customHeight="1">
      <c r="A136" s="56">
        <v>92</v>
      </c>
      <c r="B136" s="75" t="s">
        <v>191</v>
      </c>
      <c r="C136" s="13" t="s">
        <v>96</v>
      </c>
      <c r="D136" s="62" t="s">
        <v>145</v>
      </c>
      <c r="E136" s="106" t="s">
        <v>78</v>
      </c>
      <c r="F136" s="107"/>
      <c r="G136" s="46" t="s">
        <v>5</v>
      </c>
      <c r="H136" s="71">
        <v>182090</v>
      </c>
      <c r="I136" s="71">
        <v>191320</v>
      </c>
      <c r="J136" s="71">
        <v>191320</v>
      </c>
    </row>
    <row r="137" spans="1:10" ht="123" customHeight="1">
      <c r="A137" s="56">
        <v>93</v>
      </c>
      <c r="B137" s="75" t="s">
        <v>192</v>
      </c>
      <c r="C137" s="13" t="s">
        <v>309</v>
      </c>
      <c r="D137" s="62" t="s">
        <v>204</v>
      </c>
      <c r="E137" s="106"/>
      <c r="F137" s="107"/>
      <c r="G137" s="46"/>
      <c r="H137" s="71">
        <f>H138</f>
        <v>6722</v>
      </c>
      <c r="I137" s="71">
        <f aca="true" t="shared" si="23" ref="I137:J140">I138</f>
        <v>6722</v>
      </c>
      <c r="J137" s="71">
        <f t="shared" si="23"/>
        <v>6722</v>
      </c>
    </row>
    <row r="138" spans="1:10" ht="21.75" customHeight="1">
      <c r="A138" s="56">
        <v>94</v>
      </c>
      <c r="B138" s="75" t="s">
        <v>193</v>
      </c>
      <c r="C138" s="13" t="s">
        <v>93</v>
      </c>
      <c r="D138" s="62" t="s">
        <v>204</v>
      </c>
      <c r="E138" s="106" t="s">
        <v>89</v>
      </c>
      <c r="F138" s="107"/>
      <c r="G138" s="46"/>
      <c r="H138" s="71">
        <f>H139</f>
        <v>6722</v>
      </c>
      <c r="I138" s="71">
        <f t="shared" si="23"/>
        <v>6722</v>
      </c>
      <c r="J138" s="71">
        <f t="shared" si="23"/>
        <v>6722</v>
      </c>
    </row>
    <row r="139" spans="1:10" ht="30" customHeight="1">
      <c r="A139" s="56">
        <v>95</v>
      </c>
      <c r="B139" s="75" t="s">
        <v>194</v>
      </c>
      <c r="C139" s="13" t="s">
        <v>110</v>
      </c>
      <c r="D139" s="62" t="s">
        <v>204</v>
      </c>
      <c r="E139" s="106" t="s">
        <v>109</v>
      </c>
      <c r="F139" s="107"/>
      <c r="G139" s="46"/>
      <c r="H139" s="71">
        <f>H140</f>
        <v>6722</v>
      </c>
      <c r="I139" s="71">
        <f t="shared" si="23"/>
        <v>6722</v>
      </c>
      <c r="J139" s="71">
        <f t="shared" si="23"/>
        <v>6722</v>
      </c>
    </row>
    <row r="140" spans="1:10" ht="21" customHeight="1">
      <c r="A140" s="56">
        <v>96</v>
      </c>
      <c r="B140" s="75" t="s">
        <v>195</v>
      </c>
      <c r="C140" s="14" t="s">
        <v>32</v>
      </c>
      <c r="D140" s="62" t="s">
        <v>204</v>
      </c>
      <c r="E140" s="106" t="s">
        <v>109</v>
      </c>
      <c r="F140" s="107"/>
      <c r="G140" s="46" t="s">
        <v>17</v>
      </c>
      <c r="H140" s="71">
        <f>H141</f>
        <v>6722</v>
      </c>
      <c r="I140" s="71">
        <f t="shared" si="23"/>
        <v>6722</v>
      </c>
      <c r="J140" s="71">
        <f t="shared" si="23"/>
        <v>6722</v>
      </c>
    </row>
    <row r="141" spans="1:10" ht="77.25" customHeight="1">
      <c r="A141" s="56"/>
      <c r="B141" s="75" t="s">
        <v>196</v>
      </c>
      <c r="C141" s="14" t="s">
        <v>114</v>
      </c>
      <c r="D141" s="62" t="s">
        <v>204</v>
      </c>
      <c r="E141" s="106" t="s">
        <v>109</v>
      </c>
      <c r="F141" s="107"/>
      <c r="G141" s="46" t="s">
        <v>2</v>
      </c>
      <c r="H141" s="71">
        <v>6722</v>
      </c>
      <c r="I141" s="71">
        <v>6722</v>
      </c>
      <c r="J141" s="71">
        <v>6722</v>
      </c>
    </row>
    <row r="142" spans="1:10" ht="75" customHeight="1">
      <c r="A142" s="56"/>
      <c r="B142" s="75" t="s">
        <v>218</v>
      </c>
      <c r="C142" s="14" t="s">
        <v>267</v>
      </c>
      <c r="D142" s="62" t="s">
        <v>142</v>
      </c>
      <c r="E142" s="66"/>
      <c r="F142" s="74"/>
      <c r="G142" s="46"/>
      <c r="H142" s="71">
        <f>H143</f>
        <v>68223</v>
      </c>
      <c r="I142" s="71">
        <f aca="true" t="shared" si="24" ref="I142:J145">I143</f>
        <v>70100</v>
      </c>
      <c r="J142" s="71">
        <f t="shared" si="24"/>
        <v>71852</v>
      </c>
    </row>
    <row r="143" spans="1:10" ht="18" customHeight="1">
      <c r="A143" s="56"/>
      <c r="B143" s="75" t="s">
        <v>219</v>
      </c>
      <c r="C143" s="14" t="s">
        <v>197</v>
      </c>
      <c r="D143" s="62" t="s">
        <v>142</v>
      </c>
      <c r="E143" s="66" t="s">
        <v>46</v>
      </c>
      <c r="F143" s="74"/>
      <c r="G143" s="46"/>
      <c r="H143" s="71">
        <f>H144</f>
        <v>68223</v>
      </c>
      <c r="I143" s="71">
        <f t="shared" si="24"/>
        <v>70100</v>
      </c>
      <c r="J143" s="71">
        <f t="shared" si="24"/>
        <v>71852</v>
      </c>
    </row>
    <row r="144" spans="1:10" ht="16.5" customHeight="1">
      <c r="A144" s="56"/>
      <c r="B144" s="75" t="s">
        <v>220</v>
      </c>
      <c r="C144" s="14" t="s">
        <v>47</v>
      </c>
      <c r="D144" s="62" t="s">
        <v>142</v>
      </c>
      <c r="E144" s="66" t="s">
        <v>38</v>
      </c>
      <c r="F144" s="74"/>
      <c r="G144" s="46"/>
      <c r="H144" s="71">
        <f>H145</f>
        <v>68223</v>
      </c>
      <c r="I144" s="71">
        <f t="shared" si="24"/>
        <v>70100</v>
      </c>
      <c r="J144" s="71">
        <f t="shared" si="24"/>
        <v>71852</v>
      </c>
    </row>
    <row r="145" spans="1:10" ht="18" customHeight="1">
      <c r="A145" s="56"/>
      <c r="B145" s="75" t="s">
        <v>221</v>
      </c>
      <c r="C145" s="14" t="s">
        <v>20</v>
      </c>
      <c r="D145" s="62" t="s">
        <v>142</v>
      </c>
      <c r="E145" s="66" t="s">
        <v>38</v>
      </c>
      <c r="F145" s="74"/>
      <c r="G145" s="46" t="s">
        <v>21</v>
      </c>
      <c r="H145" s="71">
        <f>H146</f>
        <v>68223</v>
      </c>
      <c r="I145" s="71">
        <f t="shared" si="24"/>
        <v>70100</v>
      </c>
      <c r="J145" s="71">
        <f t="shared" si="24"/>
        <v>71852</v>
      </c>
    </row>
    <row r="146" spans="1:10" ht="18.75" customHeight="1">
      <c r="A146" s="56"/>
      <c r="B146" s="75" t="s">
        <v>222</v>
      </c>
      <c r="C146" s="14" t="s">
        <v>116</v>
      </c>
      <c r="D146" s="62" t="s">
        <v>142</v>
      </c>
      <c r="E146" s="66" t="s">
        <v>38</v>
      </c>
      <c r="F146" s="74"/>
      <c r="G146" s="46" t="s">
        <v>115</v>
      </c>
      <c r="H146" s="71">
        <v>68223</v>
      </c>
      <c r="I146" s="45">
        <v>70100</v>
      </c>
      <c r="J146" s="72">
        <v>71852</v>
      </c>
    </row>
    <row r="147" spans="1:10" ht="121.5" customHeight="1">
      <c r="A147" s="56"/>
      <c r="B147" s="75" t="s">
        <v>223</v>
      </c>
      <c r="C147" s="14" t="s">
        <v>297</v>
      </c>
      <c r="D147" s="62" t="s">
        <v>183</v>
      </c>
      <c r="E147" s="66"/>
      <c r="F147" s="74"/>
      <c r="G147" s="46"/>
      <c r="H147" s="71">
        <f aca="true" t="shared" si="25" ref="H147:J148">H149</f>
        <v>200000</v>
      </c>
      <c r="I147" s="71">
        <f t="shared" si="25"/>
        <v>200000</v>
      </c>
      <c r="J147" s="71">
        <f t="shared" si="25"/>
        <v>200000</v>
      </c>
    </row>
    <row r="148" spans="1:10" ht="42.75" customHeight="1" hidden="1">
      <c r="A148" s="56"/>
      <c r="B148" s="75" t="s">
        <v>224</v>
      </c>
      <c r="C148" s="14" t="s">
        <v>201</v>
      </c>
      <c r="D148" s="62" t="s">
        <v>183</v>
      </c>
      <c r="E148" s="66" t="s">
        <v>46</v>
      </c>
      <c r="F148" s="74"/>
      <c r="G148" s="46"/>
      <c r="H148" s="71">
        <f t="shared" si="25"/>
        <v>200000</v>
      </c>
      <c r="I148" s="71">
        <f t="shared" si="25"/>
        <v>200000</v>
      </c>
      <c r="J148" s="71">
        <f t="shared" si="25"/>
        <v>200000</v>
      </c>
    </row>
    <row r="149" spans="1:10" ht="61.5" customHeight="1">
      <c r="A149" s="56"/>
      <c r="B149" s="75" t="s">
        <v>224</v>
      </c>
      <c r="C149" s="14" t="s">
        <v>197</v>
      </c>
      <c r="D149" s="62" t="s">
        <v>183</v>
      </c>
      <c r="E149" s="66" t="s">
        <v>46</v>
      </c>
      <c r="F149" s="74"/>
      <c r="G149" s="46"/>
      <c r="H149" s="71">
        <f aca="true" t="shared" si="26" ref="H149:J151">H150</f>
        <v>200000</v>
      </c>
      <c r="I149" s="71">
        <f t="shared" si="26"/>
        <v>200000</v>
      </c>
      <c r="J149" s="71">
        <f t="shared" si="26"/>
        <v>200000</v>
      </c>
    </row>
    <row r="150" spans="1:10" ht="63" customHeight="1">
      <c r="A150" s="56"/>
      <c r="B150" s="75" t="s">
        <v>225</v>
      </c>
      <c r="C150" s="13" t="s">
        <v>95</v>
      </c>
      <c r="D150" s="62" t="s">
        <v>183</v>
      </c>
      <c r="E150" s="66" t="s">
        <v>38</v>
      </c>
      <c r="F150" s="74"/>
      <c r="G150" s="46"/>
      <c r="H150" s="71">
        <f t="shared" si="26"/>
        <v>200000</v>
      </c>
      <c r="I150" s="71">
        <f t="shared" si="26"/>
        <v>200000</v>
      </c>
      <c r="J150" s="71">
        <f t="shared" si="26"/>
        <v>200000</v>
      </c>
    </row>
    <row r="151" spans="1:10" ht="15" customHeight="1">
      <c r="A151" s="56"/>
      <c r="B151" s="75" t="s">
        <v>238</v>
      </c>
      <c r="C151" s="13" t="s">
        <v>32</v>
      </c>
      <c r="D151" s="62" t="s">
        <v>183</v>
      </c>
      <c r="E151" s="66" t="s">
        <v>38</v>
      </c>
      <c r="F151" s="74"/>
      <c r="G151" s="46" t="s">
        <v>17</v>
      </c>
      <c r="H151" s="71">
        <f t="shared" si="26"/>
        <v>200000</v>
      </c>
      <c r="I151" s="71">
        <f t="shared" si="26"/>
        <v>200000</v>
      </c>
      <c r="J151" s="71">
        <f t="shared" si="26"/>
        <v>200000</v>
      </c>
    </row>
    <row r="152" spans="1:10" ht="30.75" customHeight="1">
      <c r="A152" s="56"/>
      <c r="B152" s="75" t="s">
        <v>239</v>
      </c>
      <c r="C152" s="13" t="s">
        <v>99</v>
      </c>
      <c r="D152" s="62" t="s">
        <v>183</v>
      </c>
      <c r="E152" s="66" t="s">
        <v>38</v>
      </c>
      <c r="F152" s="74"/>
      <c r="G152" s="46" t="s">
        <v>27</v>
      </c>
      <c r="H152" s="71">
        <v>200000</v>
      </c>
      <c r="I152" s="71">
        <v>200000</v>
      </c>
      <c r="J152" s="71">
        <v>200000</v>
      </c>
    </row>
    <row r="153" spans="1:10" ht="213" customHeight="1">
      <c r="A153" s="56"/>
      <c r="B153" s="75" t="s">
        <v>240</v>
      </c>
      <c r="C153" s="14" t="s">
        <v>378</v>
      </c>
      <c r="D153" s="62" t="s">
        <v>377</v>
      </c>
      <c r="E153" s="66"/>
      <c r="F153" s="74"/>
      <c r="G153" s="46"/>
      <c r="H153" s="71">
        <f>H154</f>
        <v>72000</v>
      </c>
      <c r="I153" s="71">
        <f aca="true" t="shared" si="27" ref="I153:J155">I154</f>
        <v>0</v>
      </c>
      <c r="J153" s="71">
        <f t="shared" si="27"/>
        <v>0</v>
      </c>
    </row>
    <row r="154" spans="1:10" ht="30.75" customHeight="1">
      <c r="A154" s="56"/>
      <c r="B154" s="75" t="s">
        <v>241</v>
      </c>
      <c r="C154" s="14" t="s">
        <v>197</v>
      </c>
      <c r="D154" s="62" t="s">
        <v>377</v>
      </c>
      <c r="E154" s="66" t="s">
        <v>46</v>
      </c>
      <c r="F154" s="74"/>
      <c r="G154" s="46"/>
      <c r="H154" s="71">
        <f>H155</f>
        <v>72000</v>
      </c>
      <c r="I154" s="71">
        <f t="shared" si="27"/>
        <v>0</v>
      </c>
      <c r="J154" s="71">
        <f t="shared" si="27"/>
        <v>0</v>
      </c>
    </row>
    <row r="155" spans="1:10" ht="20.25" customHeight="1">
      <c r="A155" s="56"/>
      <c r="B155" s="75" t="s">
        <v>242</v>
      </c>
      <c r="C155" s="13" t="s">
        <v>95</v>
      </c>
      <c r="D155" s="62" t="s">
        <v>377</v>
      </c>
      <c r="E155" s="66" t="s">
        <v>38</v>
      </c>
      <c r="F155" s="74"/>
      <c r="G155" s="46"/>
      <c r="H155" s="71">
        <f>H156</f>
        <v>72000</v>
      </c>
      <c r="I155" s="71">
        <f t="shared" si="27"/>
        <v>0</v>
      </c>
      <c r="J155" s="71">
        <f t="shared" si="27"/>
        <v>0</v>
      </c>
    </row>
    <row r="156" spans="1:10" ht="30.75" customHeight="1">
      <c r="A156" s="56"/>
      <c r="B156" s="75" t="s">
        <v>243</v>
      </c>
      <c r="C156" s="14" t="s">
        <v>20</v>
      </c>
      <c r="D156" s="62" t="s">
        <v>377</v>
      </c>
      <c r="E156" s="66" t="s">
        <v>38</v>
      </c>
      <c r="F156" s="74"/>
      <c r="G156" s="46" t="s">
        <v>21</v>
      </c>
      <c r="H156" s="71">
        <f>H157</f>
        <v>72000</v>
      </c>
      <c r="I156" s="71">
        <f>I157</f>
        <v>0</v>
      </c>
      <c r="J156" s="71">
        <f>J157</f>
        <v>0</v>
      </c>
    </row>
    <row r="157" spans="1:10" ht="21" customHeight="1">
      <c r="A157" s="56"/>
      <c r="B157" s="75" t="s">
        <v>244</v>
      </c>
      <c r="C157" s="14" t="s">
        <v>116</v>
      </c>
      <c r="D157" s="62" t="s">
        <v>377</v>
      </c>
      <c r="E157" s="66" t="s">
        <v>38</v>
      </c>
      <c r="F157" s="74"/>
      <c r="G157" s="46" t="s">
        <v>115</v>
      </c>
      <c r="H157" s="71">
        <v>72000</v>
      </c>
      <c r="I157" s="45">
        <v>0</v>
      </c>
      <c r="J157" s="72">
        <v>0</v>
      </c>
    </row>
    <row r="158" spans="1:10" ht="346.5" customHeight="1">
      <c r="A158" s="56"/>
      <c r="B158" s="75" t="s">
        <v>245</v>
      </c>
      <c r="C158" s="14" t="s">
        <v>421</v>
      </c>
      <c r="D158" s="62" t="s">
        <v>423</v>
      </c>
      <c r="E158" s="106"/>
      <c r="F158" s="107"/>
      <c r="G158" s="46"/>
      <c r="H158" s="45">
        <f>H159</f>
        <v>4539065.44</v>
      </c>
      <c r="I158" s="45">
        <f>I159</f>
        <v>0</v>
      </c>
      <c r="J158" s="45">
        <f>J159</f>
        <v>0</v>
      </c>
    </row>
    <row r="159" spans="1:10" ht="21" customHeight="1">
      <c r="A159" s="56"/>
      <c r="B159" s="75" t="s">
        <v>182</v>
      </c>
      <c r="C159" s="13" t="s">
        <v>150</v>
      </c>
      <c r="D159" s="62" t="s">
        <v>423</v>
      </c>
      <c r="E159" s="106" t="s">
        <v>82</v>
      </c>
      <c r="F159" s="107"/>
      <c r="G159" s="46"/>
      <c r="H159" s="45">
        <f aca="true" t="shared" si="28" ref="H159:J161">H160</f>
        <v>4539065.44</v>
      </c>
      <c r="I159" s="45">
        <f t="shared" si="28"/>
        <v>0</v>
      </c>
      <c r="J159" s="45">
        <f t="shared" si="28"/>
        <v>0</v>
      </c>
    </row>
    <row r="160" spans="1:10" ht="31.5" customHeight="1">
      <c r="A160" s="56"/>
      <c r="B160" s="75" t="s">
        <v>246</v>
      </c>
      <c r="C160" s="13" t="s">
        <v>226</v>
      </c>
      <c r="D160" s="62" t="s">
        <v>423</v>
      </c>
      <c r="E160" s="106" t="s">
        <v>180</v>
      </c>
      <c r="F160" s="107"/>
      <c r="G160" s="46"/>
      <c r="H160" s="45">
        <f t="shared" si="28"/>
        <v>4539065.44</v>
      </c>
      <c r="I160" s="45">
        <f t="shared" si="28"/>
        <v>0</v>
      </c>
      <c r="J160" s="45">
        <f t="shared" si="28"/>
        <v>0</v>
      </c>
    </row>
    <row r="161" spans="1:10" ht="32.25" customHeight="1">
      <c r="A161" s="56"/>
      <c r="B161" s="75" t="s">
        <v>247</v>
      </c>
      <c r="C161" s="14" t="s">
        <v>20</v>
      </c>
      <c r="D161" s="62" t="s">
        <v>423</v>
      </c>
      <c r="E161" s="106" t="s">
        <v>82</v>
      </c>
      <c r="F161" s="107"/>
      <c r="G161" s="46" t="s">
        <v>21</v>
      </c>
      <c r="H161" s="45">
        <f t="shared" si="28"/>
        <v>4539065.44</v>
      </c>
      <c r="I161" s="45">
        <f t="shared" si="28"/>
        <v>0</v>
      </c>
      <c r="J161" s="45">
        <f t="shared" si="28"/>
        <v>0</v>
      </c>
    </row>
    <row r="162" spans="1:10" ht="48.75" customHeight="1">
      <c r="A162" s="56"/>
      <c r="B162" s="75" t="s">
        <v>248</v>
      </c>
      <c r="C162" s="81" t="s">
        <v>451</v>
      </c>
      <c r="D162" s="62" t="s">
        <v>423</v>
      </c>
      <c r="E162" s="106" t="s">
        <v>180</v>
      </c>
      <c r="F162" s="107"/>
      <c r="G162" s="46" t="s">
        <v>422</v>
      </c>
      <c r="H162" s="69">
        <v>4539065.44</v>
      </c>
      <c r="I162" s="45">
        <v>0</v>
      </c>
      <c r="J162" s="45">
        <v>0</v>
      </c>
    </row>
    <row r="163" spans="1:10" ht="222" customHeight="1">
      <c r="A163" s="56"/>
      <c r="B163" s="75" t="s">
        <v>249</v>
      </c>
      <c r="C163" s="14" t="s">
        <v>424</v>
      </c>
      <c r="D163" s="62" t="s">
        <v>425</v>
      </c>
      <c r="E163" s="106"/>
      <c r="F163" s="107"/>
      <c r="G163" s="46"/>
      <c r="H163" s="45">
        <f>H164</f>
        <v>1990375.91</v>
      </c>
      <c r="I163" s="45">
        <f>I164</f>
        <v>0</v>
      </c>
      <c r="J163" s="45">
        <f>J164</f>
        <v>0</v>
      </c>
    </row>
    <row r="164" spans="1:10" ht="50.25" customHeight="1" thickBot="1">
      <c r="A164" s="56"/>
      <c r="B164" s="75" t="s">
        <v>250</v>
      </c>
      <c r="C164" s="99" t="s">
        <v>363</v>
      </c>
      <c r="D164" s="62" t="s">
        <v>425</v>
      </c>
      <c r="E164" s="106" t="s">
        <v>362</v>
      </c>
      <c r="F164" s="107"/>
      <c r="G164" s="46"/>
      <c r="H164" s="45">
        <f aca="true" t="shared" si="29" ref="H164:J166">H165</f>
        <v>1990375.91</v>
      </c>
      <c r="I164" s="45">
        <f t="shared" si="29"/>
        <v>0</v>
      </c>
      <c r="J164" s="45">
        <f t="shared" si="29"/>
        <v>0</v>
      </c>
    </row>
    <row r="165" spans="1:10" ht="21" customHeight="1" thickBot="1">
      <c r="A165" s="56"/>
      <c r="B165" s="75" t="s">
        <v>251</v>
      </c>
      <c r="C165" s="99" t="s">
        <v>364</v>
      </c>
      <c r="D165" s="62" t="s">
        <v>425</v>
      </c>
      <c r="E165" s="106" t="s">
        <v>365</v>
      </c>
      <c r="F165" s="107"/>
      <c r="G165" s="46"/>
      <c r="H165" s="45">
        <f t="shared" si="29"/>
        <v>1990375.91</v>
      </c>
      <c r="I165" s="45">
        <f t="shared" si="29"/>
        <v>0</v>
      </c>
      <c r="J165" s="45">
        <f t="shared" si="29"/>
        <v>0</v>
      </c>
    </row>
    <row r="166" spans="1:10" ht="21" customHeight="1">
      <c r="A166" s="56"/>
      <c r="B166" s="75" t="s">
        <v>252</v>
      </c>
      <c r="C166" s="14" t="s">
        <v>20</v>
      </c>
      <c r="D166" s="62" t="s">
        <v>425</v>
      </c>
      <c r="E166" s="106" t="s">
        <v>365</v>
      </c>
      <c r="F166" s="107"/>
      <c r="G166" s="46" t="s">
        <v>21</v>
      </c>
      <c r="H166" s="45">
        <f t="shared" si="29"/>
        <v>1990375.91</v>
      </c>
      <c r="I166" s="45">
        <f t="shared" si="29"/>
        <v>0</v>
      </c>
      <c r="J166" s="45">
        <f t="shared" si="29"/>
        <v>0</v>
      </c>
    </row>
    <row r="167" spans="1:10" ht="24" customHeight="1">
      <c r="A167" s="56"/>
      <c r="B167" s="75" t="s">
        <v>349</v>
      </c>
      <c r="C167" s="14" t="s">
        <v>116</v>
      </c>
      <c r="D167" s="62" t="s">
        <v>425</v>
      </c>
      <c r="E167" s="106" t="s">
        <v>365</v>
      </c>
      <c r="F167" s="107"/>
      <c r="G167" s="46" t="s">
        <v>115</v>
      </c>
      <c r="H167" s="69">
        <v>1990375.91</v>
      </c>
      <c r="I167" s="45">
        <v>0</v>
      </c>
      <c r="J167" s="45">
        <v>0</v>
      </c>
    </row>
    <row r="168" spans="1:10" ht="143.25" customHeight="1" thickBot="1">
      <c r="A168" s="56"/>
      <c r="B168" s="75" t="s">
        <v>350</v>
      </c>
      <c r="C168" s="99" t="s">
        <v>409</v>
      </c>
      <c r="D168" s="62" t="s">
        <v>327</v>
      </c>
      <c r="E168" s="66" t="s">
        <v>362</v>
      </c>
      <c r="F168" s="74"/>
      <c r="G168" s="46"/>
      <c r="H168" s="71">
        <f>H169+H172</f>
        <v>36456700</v>
      </c>
      <c r="I168" s="71">
        <f aca="true" t="shared" si="30" ref="H168:J170">I169</f>
        <v>0</v>
      </c>
      <c r="J168" s="71">
        <f t="shared" si="30"/>
        <v>0</v>
      </c>
    </row>
    <row r="169" spans="1:10" ht="23.25" customHeight="1" thickBot="1">
      <c r="A169" s="56"/>
      <c r="B169" s="75" t="s">
        <v>351</v>
      </c>
      <c r="C169" s="99" t="s">
        <v>364</v>
      </c>
      <c r="D169" s="62" t="s">
        <v>327</v>
      </c>
      <c r="E169" s="66" t="s">
        <v>365</v>
      </c>
      <c r="F169" s="74"/>
      <c r="G169" s="46"/>
      <c r="H169" s="71">
        <f t="shared" si="30"/>
        <v>29899366</v>
      </c>
      <c r="I169" s="71">
        <f t="shared" si="30"/>
        <v>0</v>
      </c>
      <c r="J169" s="71">
        <f t="shared" si="30"/>
        <v>0</v>
      </c>
    </row>
    <row r="170" spans="1:10" ht="30.75">
      <c r="A170" s="56"/>
      <c r="B170" s="75" t="s">
        <v>352</v>
      </c>
      <c r="C170" s="14" t="s">
        <v>20</v>
      </c>
      <c r="D170" s="62" t="s">
        <v>327</v>
      </c>
      <c r="E170" s="66" t="s">
        <v>365</v>
      </c>
      <c r="F170" s="74"/>
      <c r="G170" s="46" t="s">
        <v>21</v>
      </c>
      <c r="H170" s="71">
        <f t="shared" si="30"/>
        <v>29899366</v>
      </c>
      <c r="I170" s="71">
        <f t="shared" si="30"/>
        <v>0</v>
      </c>
      <c r="J170" s="71">
        <f t="shared" si="30"/>
        <v>0</v>
      </c>
    </row>
    <row r="171" spans="1:10" ht="15">
      <c r="A171" s="56"/>
      <c r="B171" s="75" t="s">
        <v>353</v>
      </c>
      <c r="C171" s="14" t="s">
        <v>116</v>
      </c>
      <c r="D171" s="62" t="s">
        <v>327</v>
      </c>
      <c r="E171" s="66" t="s">
        <v>365</v>
      </c>
      <c r="F171" s="74"/>
      <c r="G171" s="46" t="s">
        <v>115</v>
      </c>
      <c r="H171" s="71">
        <v>29899366</v>
      </c>
      <c r="I171" s="45">
        <v>0</v>
      </c>
      <c r="J171" s="72">
        <v>0</v>
      </c>
    </row>
    <row r="172" spans="1:10" ht="15">
      <c r="A172" s="56"/>
      <c r="B172" s="75" t="s">
        <v>354</v>
      </c>
      <c r="C172" s="13" t="s">
        <v>93</v>
      </c>
      <c r="D172" s="62" t="s">
        <v>327</v>
      </c>
      <c r="E172" s="106" t="s">
        <v>89</v>
      </c>
      <c r="F172" s="107"/>
      <c r="G172" s="46"/>
      <c r="H172" s="71">
        <f aca="true" t="shared" si="31" ref="H172:J174">H173</f>
        <v>6557334</v>
      </c>
      <c r="I172" s="71">
        <f t="shared" si="31"/>
        <v>0</v>
      </c>
      <c r="J172" s="71">
        <f t="shared" si="31"/>
        <v>0</v>
      </c>
    </row>
    <row r="173" spans="1:10" ht="30.75">
      <c r="A173" s="56"/>
      <c r="B173" s="75" t="s">
        <v>355</v>
      </c>
      <c r="C173" s="13" t="s">
        <v>110</v>
      </c>
      <c r="D173" s="62" t="s">
        <v>327</v>
      </c>
      <c r="E173" s="106" t="s">
        <v>109</v>
      </c>
      <c r="F173" s="107"/>
      <c r="G173" s="46"/>
      <c r="H173" s="71">
        <f t="shared" si="31"/>
        <v>6557334</v>
      </c>
      <c r="I173" s="71">
        <f t="shared" si="31"/>
        <v>0</v>
      </c>
      <c r="J173" s="71">
        <f t="shared" si="31"/>
        <v>0</v>
      </c>
    </row>
    <row r="174" spans="1:10" ht="30.75">
      <c r="A174" s="56"/>
      <c r="B174" s="75" t="s">
        <v>358</v>
      </c>
      <c r="C174" s="14" t="s">
        <v>20</v>
      </c>
      <c r="D174" s="62" t="s">
        <v>327</v>
      </c>
      <c r="E174" s="66" t="s">
        <v>109</v>
      </c>
      <c r="F174" s="74"/>
      <c r="G174" s="46" t="s">
        <v>21</v>
      </c>
      <c r="H174" s="71">
        <f t="shared" si="31"/>
        <v>6557334</v>
      </c>
      <c r="I174" s="71">
        <f t="shared" si="31"/>
        <v>0</v>
      </c>
      <c r="J174" s="71">
        <f t="shared" si="31"/>
        <v>0</v>
      </c>
    </row>
    <row r="175" spans="1:10" ht="15">
      <c r="A175" s="56"/>
      <c r="B175" s="75" t="s">
        <v>359</v>
      </c>
      <c r="C175" s="14" t="s">
        <v>116</v>
      </c>
      <c r="D175" s="62" t="s">
        <v>327</v>
      </c>
      <c r="E175" s="66" t="s">
        <v>109</v>
      </c>
      <c r="F175" s="74"/>
      <c r="G175" s="46" t="s">
        <v>115</v>
      </c>
      <c r="H175" s="71">
        <v>6557334</v>
      </c>
      <c r="I175" s="45">
        <v>0</v>
      </c>
      <c r="J175" s="72">
        <v>0</v>
      </c>
    </row>
    <row r="176" spans="1:10" ht="171.75" customHeight="1">
      <c r="A176" s="56"/>
      <c r="B176" s="75" t="s">
        <v>360</v>
      </c>
      <c r="C176" s="81" t="s">
        <v>410</v>
      </c>
      <c r="D176" s="62" t="s">
        <v>328</v>
      </c>
      <c r="E176" s="66"/>
      <c r="F176" s="74"/>
      <c r="G176" s="46"/>
      <c r="H176" s="71">
        <f>H177</f>
        <v>12932547.91</v>
      </c>
      <c r="I176" s="71">
        <f aca="true" t="shared" si="32" ref="I176:J178">I177</f>
        <v>0</v>
      </c>
      <c r="J176" s="71">
        <f t="shared" si="32"/>
        <v>0</v>
      </c>
    </row>
    <row r="177" spans="1:10" ht="24.75" customHeight="1">
      <c r="A177" s="56"/>
      <c r="B177" s="75" t="s">
        <v>361</v>
      </c>
      <c r="C177" s="13" t="s">
        <v>93</v>
      </c>
      <c r="D177" s="62" t="s">
        <v>328</v>
      </c>
      <c r="E177" s="66" t="s">
        <v>89</v>
      </c>
      <c r="F177" s="74"/>
      <c r="G177" s="46"/>
      <c r="H177" s="71">
        <f>H178</f>
        <v>12932547.91</v>
      </c>
      <c r="I177" s="71">
        <f t="shared" si="32"/>
        <v>0</v>
      </c>
      <c r="J177" s="71">
        <f t="shared" si="32"/>
        <v>0</v>
      </c>
    </row>
    <row r="178" spans="1:10" ht="27.75" customHeight="1">
      <c r="A178" s="56"/>
      <c r="B178" s="96">
        <v>170</v>
      </c>
      <c r="C178" s="13" t="s">
        <v>110</v>
      </c>
      <c r="D178" s="62" t="s">
        <v>328</v>
      </c>
      <c r="E178" s="66" t="s">
        <v>109</v>
      </c>
      <c r="F178" s="74"/>
      <c r="G178" s="46"/>
      <c r="H178" s="71">
        <f>H179</f>
        <v>12932547.91</v>
      </c>
      <c r="I178" s="71">
        <f t="shared" si="32"/>
        <v>0</v>
      </c>
      <c r="J178" s="71">
        <f t="shared" si="32"/>
        <v>0</v>
      </c>
    </row>
    <row r="179" spans="1:10" ht="30.75">
      <c r="A179" s="56"/>
      <c r="B179" s="96">
        <v>171</v>
      </c>
      <c r="C179" s="14" t="s">
        <v>20</v>
      </c>
      <c r="D179" s="62" t="s">
        <v>328</v>
      </c>
      <c r="E179" s="66" t="s">
        <v>109</v>
      </c>
      <c r="F179" s="74"/>
      <c r="G179" s="46" t="s">
        <v>21</v>
      </c>
      <c r="H179" s="71">
        <f>H180</f>
        <v>12932547.91</v>
      </c>
      <c r="I179" s="71">
        <f>I180</f>
        <v>0</v>
      </c>
      <c r="J179" s="71">
        <f>J180</f>
        <v>0</v>
      </c>
    </row>
    <row r="180" spans="1:10" ht="15">
      <c r="A180" s="56"/>
      <c r="B180" s="96">
        <v>172</v>
      </c>
      <c r="C180" s="14" t="s">
        <v>116</v>
      </c>
      <c r="D180" s="62" t="s">
        <v>328</v>
      </c>
      <c r="E180" s="66" t="s">
        <v>109</v>
      </c>
      <c r="F180" s="74"/>
      <c r="G180" s="46" t="s">
        <v>115</v>
      </c>
      <c r="H180" s="71">
        <v>12932547.91</v>
      </c>
      <c r="I180" s="45">
        <v>0</v>
      </c>
      <c r="J180" s="72">
        <v>0</v>
      </c>
    </row>
    <row r="181" spans="1:10" ht="171">
      <c r="A181" s="56"/>
      <c r="B181" s="96">
        <v>173</v>
      </c>
      <c r="C181" s="81" t="s">
        <v>408</v>
      </c>
      <c r="D181" s="62" t="s">
        <v>407</v>
      </c>
      <c r="E181" s="66"/>
      <c r="F181" s="74"/>
      <c r="G181" s="46"/>
      <c r="H181" s="71">
        <f>H182</f>
        <v>498881.29</v>
      </c>
      <c r="I181" s="71">
        <f aca="true" t="shared" si="33" ref="I181:J183">I182</f>
        <v>0</v>
      </c>
      <c r="J181" s="71">
        <f t="shared" si="33"/>
        <v>0</v>
      </c>
    </row>
    <row r="182" spans="1:10" ht="47.25" thickBot="1">
      <c r="A182" s="56"/>
      <c r="B182" s="96">
        <v>174</v>
      </c>
      <c r="C182" s="99" t="s">
        <v>363</v>
      </c>
      <c r="D182" s="62" t="s">
        <v>407</v>
      </c>
      <c r="E182" s="66" t="s">
        <v>362</v>
      </c>
      <c r="F182" s="74"/>
      <c r="G182" s="46"/>
      <c r="H182" s="71">
        <f>H183</f>
        <v>498881.29</v>
      </c>
      <c r="I182" s="71">
        <f t="shared" si="33"/>
        <v>0</v>
      </c>
      <c r="J182" s="71">
        <f t="shared" si="33"/>
        <v>0</v>
      </c>
    </row>
    <row r="183" spans="1:10" ht="15.75" thickBot="1">
      <c r="A183" s="56"/>
      <c r="B183" s="96">
        <v>175</v>
      </c>
      <c r="C183" s="99" t="s">
        <v>364</v>
      </c>
      <c r="D183" s="62" t="s">
        <v>407</v>
      </c>
      <c r="E183" s="66" t="s">
        <v>365</v>
      </c>
      <c r="F183" s="74"/>
      <c r="G183" s="46"/>
      <c r="H183" s="71">
        <f>H184</f>
        <v>498881.29</v>
      </c>
      <c r="I183" s="71">
        <f t="shared" si="33"/>
        <v>0</v>
      </c>
      <c r="J183" s="71">
        <f t="shared" si="33"/>
        <v>0</v>
      </c>
    </row>
    <row r="184" spans="1:10" ht="30.75">
      <c r="A184" s="56"/>
      <c r="B184" s="96">
        <v>176</v>
      </c>
      <c r="C184" s="14" t="s">
        <v>20</v>
      </c>
      <c r="D184" s="62" t="s">
        <v>407</v>
      </c>
      <c r="E184" s="66" t="s">
        <v>365</v>
      </c>
      <c r="F184" s="74"/>
      <c r="G184" s="46" t="s">
        <v>21</v>
      </c>
      <c r="H184" s="71">
        <f>H185</f>
        <v>498881.29</v>
      </c>
      <c r="I184" s="71">
        <f>I185</f>
        <v>0</v>
      </c>
      <c r="J184" s="71">
        <f>J185</f>
        <v>0</v>
      </c>
    </row>
    <row r="185" spans="1:10" ht="15">
      <c r="A185" s="56"/>
      <c r="B185" s="96">
        <v>177</v>
      </c>
      <c r="C185" s="14" t="s">
        <v>116</v>
      </c>
      <c r="D185" s="62" t="s">
        <v>407</v>
      </c>
      <c r="E185" s="66" t="s">
        <v>365</v>
      </c>
      <c r="F185" s="74"/>
      <c r="G185" s="46" t="s">
        <v>115</v>
      </c>
      <c r="H185" s="71">
        <v>498881.29</v>
      </c>
      <c r="I185" s="45">
        <v>0</v>
      </c>
      <c r="J185" s="72">
        <v>0</v>
      </c>
    </row>
    <row r="186" spans="1:10" ht="93">
      <c r="A186" s="56"/>
      <c r="B186" s="96">
        <v>178</v>
      </c>
      <c r="C186" s="14" t="s">
        <v>345</v>
      </c>
      <c r="D186" s="62" t="s">
        <v>371</v>
      </c>
      <c r="E186" s="66"/>
      <c r="F186" s="74"/>
      <c r="G186" s="46"/>
      <c r="H186" s="71">
        <f>H187</f>
        <v>46656566</v>
      </c>
      <c r="I186" s="45">
        <f>I187</f>
        <v>0</v>
      </c>
      <c r="J186" s="72">
        <f>J187</f>
        <v>0</v>
      </c>
    </row>
    <row r="187" spans="1:10" ht="171" customHeight="1">
      <c r="A187" s="56"/>
      <c r="B187" s="96">
        <v>179</v>
      </c>
      <c r="C187" s="70" t="s">
        <v>346</v>
      </c>
      <c r="D187" s="62" t="s">
        <v>372</v>
      </c>
      <c r="E187" s="108"/>
      <c r="F187" s="109"/>
      <c r="G187" s="46"/>
      <c r="H187" s="45">
        <f>H188</f>
        <v>46656566</v>
      </c>
      <c r="I187" s="45">
        <f aca="true" t="shared" si="34" ref="I187:J190">I188</f>
        <v>0</v>
      </c>
      <c r="J187" s="45">
        <f t="shared" si="34"/>
        <v>0</v>
      </c>
    </row>
    <row r="188" spans="1:10" ht="62.25">
      <c r="A188" s="56"/>
      <c r="B188" s="96">
        <v>180</v>
      </c>
      <c r="C188" s="14" t="s">
        <v>201</v>
      </c>
      <c r="D188" s="62" t="s">
        <v>372</v>
      </c>
      <c r="E188" s="108">
        <v>200</v>
      </c>
      <c r="F188" s="109"/>
      <c r="G188" s="46"/>
      <c r="H188" s="45">
        <f>H189</f>
        <v>46656566</v>
      </c>
      <c r="I188" s="45">
        <f t="shared" si="34"/>
        <v>0</v>
      </c>
      <c r="J188" s="45">
        <f t="shared" si="34"/>
        <v>0</v>
      </c>
    </row>
    <row r="189" spans="1:10" ht="62.25">
      <c r="A189" s="56"/>
      <c r="B189" s="96">
        <v>181</v>
      </c>
      <c r="C189" s="13" t="s">
        <v>95</v>
      </c>
      <c r="D189" s="62" t="s">
        <v>372</v>
      </c>
      <c r="E189" s="106" t="s">
        <v>38</v>
      </c>
      <c r="F189" s="107"/>
      <c r="G189" s="46"/>
      <c r="H189" s="45">
        <f>H190</f>
        <v>46656566</v>
      </c>
      <c r="I189" s="45">
        <f t="shared" si="34"/>
        <v>0</v>
      </c>
      <c r="J189" s="45">
        <f t="shared" si="34"/>
        <v>0</v>
      </c>
    </row>
    <row r="190" spans="1:10" ht="30.75">
      <c r="A190" s="56"/>
      <c r="B190" s="96">
        <v>182</v>
      </c>
      <c r="C190" s="13" t="s">
        <v>20</v>
      </c>
      <c r="D190" s="62" t="s">
        <v>372</v>
      </c>
      <c r="E190" s="108">
        <v>240</v>
      </c>
      <c r="F190" s="109"/>
      <c r="G190" s="46" t="s">
        <v>21</v>
      </c>
      <c r="H190" s="45">
        <f>H191</f>
        <v>46656566</v>
      </c>
      <c r="I190" s="45">
        <f t="shared" si="34"/>
        <v>0</v>
      </c>
      <c r="J190" s="45">
        <f t="shared" si="34"/>
        <v>0</v>
      </c>
    </row>
    <row r="191" spans="1:10" ht="15">
      <c r="A191" s="56"/>
      <c r="B191" s="96">
        <v>183</v>
      </c>
      <c r="C191" s="13" t="s">
        <v>92</v>
      </c>
      <c r="D191" s="62" t="s">
        <v>372</v>
      </c>
      <c r="E191" s="106" t="s">
        <v>38</v>
      </c>
      <c r="F191" s="107"/>
      <c r="G191" s="46" t="s">
        <v>22</v>
      </c>
      <c r="H191" s="45">
        <v>46656566</v>
      </c>
      <c r="I191" s="45">
        <v>0</v>
      </c>
      <c r="J191" s="72">
        <v>0</v>
      </c>
    </row>
    <row r="192" spans="1:10" ht="33" customHeight="1">
      <c r="A192" s="56"/>
      <c r="B192" s="96">
        <v>184</v>
      </c>
      <c r="C192" s="13" t="s">
        <v>274</v>
      </c>
      <c r="D192" s="62" t="s">
        <v>126</v>
      </c>
      <c r="E192" s="106"/>
      <c r="F192" s="107"/>
      <c r="G192" s="46"/>
      <c r="H192" s="45">
        <f>H193</f>
        <v>18796374.959999997</v>
      </c>
      <c r="I192" s="45">
        <f>I193</f>
        <v>17624893</v>
      </c>
      <c r="J192" s="45">
        <f>J193</f>
        <v>17645393</v>
      </c>
    </row>
    <row r="193" spans="1:10" ht="34.5" customHeight="1">
      <c r="A193" s="56"/>
      <c r="B193" s="96">
        <v>185</v>
      </c>
      <c r="C193" s="13" t="s">
        <v>163</v>
      </c>
      <c r="D193" s="62" t="s">
        <v>131</v>
      </c>
      <c r="E193" s="108"/>
      <c r="F193" s="109"/>
      <c r="G193" s="46"/>
      <c r="H193" s="72">
        <f>H194+H199+H208+H213+H218+H223+H228+H233+H238+H243+H248+H253+H258+H263+H268+H274</f>
        <v>18796374.959999997</v>
      </c>
      <c r="I193" s="72">
        <f>I194+I199+I208+I213+I218+I223+I228+I233+I238+I243+I248+I274+I268+I253</f>
        <v>17624893</v>
      </c>
      <c r="J193" s="72">
        <f>J194+J199+J208+J213+J218+J223+J228+J233+J238+J243+J248+J274+J268+J253</f>
        <v>17645393</v>
      </c>
    </row>
    <row r="194" spans="1:10" ht="93" customHeight="1">
      <c r="A194" s="56"/>
      <c r="B194" s="96">
        <v>186</v>
      </c>
      <c r="C194" s="13" t="s">
        <v>275</v>
      </c>
      <c r="D194" s="68">
        <v>8220000410</v>
      </c>
      <c r="E194" s="106"/>
      <c r="F194" s="107"/>
      <c r="G194" s="46"/>
      <c r="H194" s="69">
        <f>H196</f>
        <v>1096680</v>
      </c>
      <c r="I194" s="45">
        <f>I196</f>
        <v>1096680</v>
      </c>
      <c r="J194" s="45">
        <f>J196</f>
        <v>1096680</v>
      </c>
    </row>
    <row r="195" spans="1:10" ht="126.75" customHeight="1">
      <c r="A195" s="56"/>
      <c r="B195" s="96">
        <v>187</v>
      </c>
      <c r="C195" s="13" t="s">
        <v>39</v>
      </c>
      <c r="D195" s="62" t="s">
        <v>127</v>
      </c>
      <c r="E195" s="106" t="s">
        <v>40</v>
      </c>
      <c r="F195" s="107"/>
      <c r="G195" s="46"/>
      <c r="H195" s="45">
        <f>H196</f>
        <v>1096680</v>
      </c>
      <c r="I195" s="45">
        <f>I196</f>
        <v>1096680</v>
      </c>
      <c r="J195" s="45">
        <f>J196</f>
        <v>1096680</v>
      </c>
    </row>
    <row r="196" spans="1:10" ht="30.75" customHeight="1">
      <c r="A196" s="56">
        <v>120</v>
      </c>
      <c r="B196" s="96">
        <v>188</v>
      </c>
      <c r="C196" s="13" t="s">
        <v>148</v>
      </c>
      <c r="D196" s="62" t="s">
        <v>127</v>
      </c>
      <c r="E196" s="106" t="s">
        <v>41</v>
      </c>
      <c r="F196" s="107"/>
      <c r="G196" s="46"/>
      <c r="H196" s="45">
        <f>H198</f>
        <v>1096680</v>
      </c>
      <c r="I196" s="45">
        <f>I198</f>
        <v>1096680</v>
      </c>
      <c r="J196" s="45">
        <f>J198</f>
        <v>1096680</v>
      </c>
    </row>
    <row r="197" spans="1:10" ht="18.75" customHeight="1">
      <c r="A197" s="56">
        <v>121</v>
      </c>
      <c r="B197" s="96">
        <v>189</v>
      </c>
      <c r="C197" s="14" t="s">
        <v>32</v>
      </c>
      <c r="D197" s="62" t="s">
        <v>127</v>
      </c>
      <c r="E197" s="106" t="s">
        <v>41</v>
      </c>
      <c r="F197" s="107"/>
      <c r="G197" s="46" t="s">
        <v>17</v>
      </c>
      <c r="H197" s="45">
        <f>H198</f>
        <v>1096680</v>
      </c>
      <c r="I197" s="45">
        <f>I198</f>
        <v>1096680</v>
      </c>
      <c r="J197" s="45">
        <f>J198</f>
        <v>1096680</v>
      </c>
    </row>
    <row r="198" spans="1:10" ht="62.25" customHeight="1">
      <c r="A198" s="56">
        <v>122</v>
      </c>
      <c r="B198" s="96">
        <v>190</v>
      </c>
      <c r="C198" s="13" t="s">
        <v>33</v>
      </c>
      <c r="D198" s="62" t="s">
        <v>127</v>
      </c>
      <c r="E198" s="106" t="s">
        <v>41</v>
      </c>
      <c r="F198" s="107"/>
      <c r="G198" s="46" t="s">
        <v>18</v>
      </c>
      <c r="H198" s="45">
        <v>1096680</v>
      </c>
      <c r="I198" s="45">
        <v>1096680</v>
      </c>
      <c r="J198" s="45">
        <v>1096680</v>
      </c>
    </row>
    <row r="199" spans="1:10" ht="91.5" customHeight="1">
      <c r="A199" s="56"/>
      <c r="B199" s="96">
        <v>191</v>
      </c>
      <c r="C199" s="14" t="s">
        <v>149</v>
      </c>
      <c r="D199" s="62" t="s">
        <v>128</v>
      </c>
      <c r="E199" s="106"/>
      <c r="F199" s="107"/>
      <c r="G199" s="46"/>
      <c r="H199" s="45">
        <f>H200+H204</f>
        <v>10004825.4</v>
      </c>
      <c r="I199" s="45">
        <f>I200+I204</f>
        <v>9649567</v>
      </c>
      <c r="J199" s="45">
        <f>J200+J204</f>
        <v>9670067</v>
      </c>
    </row>
    <row r="200" spans="1:10" ht="93" customHeight="1">
      <c r="A200" s="56"/>
      <c r="B200" s="96">
        <v>192</v>
      </c>
      <c r="C200" s="14" t="s">
        <v>39</v>
      </c>
      <c r="D200" s="62" t="s">
        <v>128</v>
      </c>
      <c r="E200" s="106" t="s">
        <v>40</v>
      </c>
      <c r="F200" s="107"/>
      <c r="G200" s="46"/>
      <c r="H200" s="45">
        <f aca="true" t="shared" si="35" ref="H200:J202">H201</f>
        <v>8310719.4</v>
      </c>
      <c r="I200" s="45">
        <f t="shared" si="35"/>
        <v>8309531</v>
      </c>
      <c r="J200" s="45">
        <f t="shared" si="35"/>
        <v>8309531</v>
      </c>
    </row>
    <row r="201" spans="1:10" ht="32.25" customHeight="1">
      <c r="A201" s="56"/>
      <c r="B201" s="96">
        <v>193</v>
      </c>
      <c r="C201" s="14" t="s">
        <v>148</v>
      </c>
      <c r="D201" s="62" t="s">
        <v>128</v>
      </c>
      <c r="E201" s="106" t="s">
        <v>41</v>
      </c>
      <c r="F201" s="107"/>
      <c r="G201" s="46"/>
      <c r="H201" s="71">
        <f t="shared" si="35"/>
        <v>8310719.4</v>
      </c>
      <c r="I201" s="71">
        <f t="shared" si="35"/>
        <v>8309531</v>
      </c>
      <c r="J201" s="71">
        <f t="shared" si="35"/>
        <v>8309531</v>
      </c>
    </row>
    <row r="202" spans="1:10" ht="20.25" customHeight="1">
      <c r="A202" s="56"/>
      <c r="B202" s="96">
        <v>194</v>
      </c>
      <c r="C202" s="13" t="s">
        <v>32</v>
      </c>
      <c r="D202" s="62" t="s">
        <v>128</v>
      </c>
      <c r="E202" s="106" t="s">
        <v>41</v>
      </c>
      <c r="F202" s="107"/>
      <c r="G202" s="46" t="s">
        <v>17</v>
      </c>
      <c r="H202" s="82">
        <f t="shared" si="35"/>
        <v>8310719.4</v>
      </c>
      <c r="I202" s="45">
        <f t="shared" si="35"/>
        <v>8309531</v>
      </c>
      <c r="J202" s="45">
        <f t="shared" si="35"/>
        <v>8309531</v>
      </c>
    </row>
    <row r="203" spans="1:10" ht="124.5" customHeight="1">
      <c r="A203" s="56">
        <v>127</v>
      </c>
      <c r="B203" s="96">
        <v>195</v>
      </c>
      <c r="C203" s="14" t="s">
        <v>114</v>
      </c>
      <c r="D203" s="62" t="s">
        <v>128</v>
      </c>
      <c r="E203" s="106" t="s">
        <v>41</v>
      </c>
      <c r="F203" s="107"/>
      <c r="G203" s="46" t="s">
        <v>2</v>
      </c>
      <c r="H203" s="71">
        <v>8310719.4</v>
      </c>
      <c r="I203" s="71">
        <v>8309531</v>
      </c>
      <c r="J203" s="71">
        <v>8309531</v>
      </c>
    </row>
    <row r="204" spans="1:10" ht="62.25">
      <c r="A204" s="56">
        <v>128</v>
      </c>
      <c r="B204" s="96">
        <v>196</v>
      </c>
      <c r="C204" s="14" t="s">
        <v>197</v>
      </c>
      <c r="D204" s="62" t="s">
        <v>128</v>
      </c>
      <c r="E204" s="106" t="s">
        <v>46</v>
      </c>
      <c r="F204" s="107"/>
      <c r="G204" s="46"/>
      <c r="H204" s="71">
        <f aca="true" t="shared" si="36" ref="H204:J206">H205</f>
        <v>1694106</v>
      </c>
      <c r="I204" s="45">
        <f t="shared" si="36"/>
        <v>1340036</v>
      </c>
      <c r="J204" s="45">
        <f t="shared" si="36"/>
        <v>1360536</v>
      </c>
    </row>
    <row r="205" spans="1:10" ht="65.25" customHeight="1">
      <c r="A205" s="56">
        <v>129</v>
      </c>
      <c r="B205" s="96">
        <v>197</v>
      </c>
      <c r="C205" s="14" t="s">
        <v>47</v>
      </c>
      <c r="D205" s="62" t="s">
        <v>128</v>
      </c>
      <c r="E205" s="106" t="s">
        <v>38</v>
      </c>
      <c r="F205" s="107"/>
      <c r="G205" s="46"/>
      <c r="H205" s="71">
        <f>H206</f>
        <v>1694106</v>
      </c>
      <c r="I205" s="45">
        <f t="shared" si="36"/>
        <v>1340036</v>
      </c>
      <c r="J205" s="45">
        <f t="shared" si="36"/>
        <v>1360536</v>
      </c>
    </row>
    <row r="206" spans="1:10" ht="21" customHeight="1">
      <c r="A206" s="56">
        <v>130</v>
      </c>
      <c r="B206" s="97">
        <v>198</v>
      </c>
      <c r="C206" s="13" t="s">
        <v>32</v>
      </c>
      <c r="D206" s="62" t="s">
        <v>128</v>
      </c>
      <c r="E206" s="106" t="s">
        <v>38</v>
      </c>
      <c r="F206" s="107"/>
      <c r="G206" s="46" t="s">
        <v>17</v>
      </c>
      <c r="H206" s="71">
        <f t="shared" si="36"/>
        <v>1694106</v>
      </c>
      <c r="I206" s="45">
        <f t="shared" si="36"/>
        <v>1340036</v>
      </c>
      <c r="J206" s="45">
        <f t="shared" si="36"/>
        <v>1360536</v>
      </c>
    </row>
    <row r="207" spans="1:10" ht="124.5">
      <c r="A207" s="56">
        <v>131</v>
      </c>
      <c r="B207" s="96">
        <v>199</v>
      </c>
      <c r="C207" s="14" t="s">
        <v>114</v>
      </c>
      <c r="D207" s="62" t="s">
        <v>128</v>
      </c>
      <c r="E207" s="106" t="s">
        <v>38</v>
      </c>
      <c r="F207" s="107"/>
      <c r="G207" s="46" t="s">
        <v>2</v>
      </c>
      <c r="H207" s="45">
        <v>1694106</v>
      </c>
      <c r="I207" s="45">
        <v>1340036</v>
      </c>
      <c r="J207" s="72">
        <v>1360536</v>
      </c>
    </row>
    <row r="208" spans="1:10" ht="62.25">
      <c r="A208" s="56"/>
      <c r="B208" s="96">
        <v>200</v>
      </c>
      <c r="C208" s="14" t="s">
        <v>152</v>
      </c>
      <c r="D208" s="62" t="s">
        <v>132</v>
      </c>
      <c r="E208" s="106"/>
      <c r="F208" s="107"/>
      <c r="G208" s="68"/>
      <c r="H208" s="71">
        <f aca="true" t="shared" si="37" ref="H208:J211">H209</f>
        <v>30000</v>
      </c>
      <c r="I208" s="45">
        <f t="shared" si="37"/>
        <v>30000</v>
      </c>
      <c r="J208" s="45">
        <f t="shared" si="37"/>
        <v>30000</v>
      </c>
    </row>
    <row r="209" spans="1:10" ht="24.75" customHeight="1">
      <c r="A209" s="56"/>
      <c r="B209" s="96">
        <v>201</v>
      </c>
      <c r="C209" s="14" t="s">
        <v>93</v>
      </c>
      <c r="D209" s="62" t="s">
        <v>132</v>
      </c>
      <c r="E209" s="106" t="s">
        <v>89</v>
      </c>
      <c r="F209" s="107"/>
      <c r="G209" s="68"/>
      <c r="H209" s="71">
        <f t="shared" si="37"/>
        <v>30000</v>
      </c>
      <c r="I209" s="45">
        <f t="shared" si="37"/>
        <v>30000</v>
      </c>
      <c r="J209" s="45">
        <f t="shared" si="37"/>
        <v>30000</v>
      </c>
    </row>
    <row r="210" spans="1:10" ht="15">
      <c r="A210" s="56"/>
      <c r="B210" s="96">
        <v>202</v>
      </c>
      <c r="C210" s="14" t="s">
        <v>159</v>
      </c>
      <c r="D210" s="62" t="s">
        <v>132</v>
      </c>
      <c r="E210" s="106" t="s">
        <v>158</v>
      </c>
      <c r="F210" s="107"/>
      <c r="G210" s="46"/>
      <c r="H210" s="71">
        <f t="shared" si="37"/>
        <v>30000</v>
      </c>
      <c r="I210" s="45">
        <f t="shared" si="37"/>
        <v>30000</v>
      </c>
      <c r="J210" s="72">
        <f t="shared" si="37"/>
        <v>30000</v>
      </c>
    </row>
    <row r="211" spans="1:10" ht="23.25" customHeight="1">
      <c r="A211" s="56"/>
      <c r="B211" s="96">
        <v>203</v>
      </c>
      <c r="C211" s="14" t="s">
        <v>32</v>
      </c>
      <c r="D211" s="62" t="s">
        <v>132</v>
      </c>
      <c r="E211" s="106" t="s">
        <v>158</v>
      </c>
      <c r="F211" s="107"/>
      <c r="G211" s="46" t="s">
        <v>17</v>
      </c>
      <c r="H211" s="71">
        <f t="shared" si="37"/>
        <v>30000</v>
      </c>
      <c r="I211" s="45">
        <f t="shared" si="37"/>
        <v>30000</v>
      </c>
      <c r="J211" s="45">
        <f t="shared" si="37"/>
        <v>30000</v>
      </c>
    </row>
    <row r="212" spans="1:10" ht="15">
      <c r="A212" s="56"/>
      <c r="B212" s="96">
        <v>204</v>
      </c>
      <c r="C212" s="14" t="s">
        <v>19</v>
      </c>
      <c r="D212" s="62" t="s">
        <v>132</v>
      </c>
      <c r="E212" s="106" t="s">
        <v>158</v>
      </c>
      <c r="F212" s="107"/>
      <c r="G212" s="46" t="s">
        <v>26</v>
      </c>
      <c r="H212" s="71">
        <v>30000</v>
      </c>
      <c r="I212" s="45">
        <v>30000</v>
      </c>
      <c r="J212" s="72">
        <v>30000</v>
      </c>
    </row>
    <row r="213" spans="1:10" ht="171.75" customHeight="1">
      <c r="A213" s="56"/>
      <c r="B213" s="96">
        <v>205</v>
      </c>
      <c r="C213" s="14" t="s">
        <v>321</v>
      </c>
      <c r="D213" s="62" t="s">
        <v>332</v>
      </c>
      <c r="E213" s="64"/>
      <c r="F213" s="65"/>
      <c r="G213" s="46"/>
      <c r="H213" s="71">
        <f aca="true" t="shared" si="38" ref="H213:J215">H214</f>
        <v>3358293</v>
      </c>
      <c r="I213" s="71">
        <f t="shared" si="38"/>
        <v>3358293</v>
      </c>
      <c r="J213" s="71">
        <f t="shared" si="38"/>
        <v>3358293</v>
      </c>
    </row>
    <row r="214" spans="1:10" ht="18.75" customHeight="1">
      <c r="A214" s="56"/>
      <c r="B214" s="96">
        <v>206</v>
      </c>
      <c r="C214" s="13" t="s">
        <v>150</v>
      </c>
      <c r="D214" s="62" t="s">
        <v>332</v>
      </c>
      <c r="E214" s="64">
        <v>500</v>
      </c>
      <c r="F214" s="65"/>
      <c r="G214" s="46"/>
      <c r="H214" s="71">
        <f t="shared" si="38"/>
        <v>3358293</v>
      </c>
      <c r="I214" s="71">
        <f t="shared" si="38"/>
        <v>3358293</v>
      </c>
      <c r="J214" s="71">
        <f t="shared" si="38"/>
        <v>3358293</v>
      </c>
    </row>
    <row r="215" spans="1:10" ht="32.25" customHeight="1">
      <c r="A215" s="56"/>
      <c r="B215" s="96">
        <v>207</v>
      </c>
      <c r="C215" s="13" t="s">
        <v>226</v>
      </c>
      <c r="D215" s="62" t="s">
        <v>332</v>
      </c>
      <c r="E215" s="64">
        <v>540</v>
      </c>
      <c r="F215" s="65"/>
      <c r="G215" s="46"/>
      <c r="H215" s="71">
        <f t="shared" si="38"/>
        <v>3358293</v>
      </c>
      <c r="I215" s="71">
        <f t="shared" si="38"/>
        <v>3358293</v>
      </c>
      <c r="J215" s="71">
        <f t="shared" si="38"/>
        <v>3358293</v>
      </c>
    </row>
    <row r="216" spans="1:10" ht="19.5" customHeight="1">
      <c r="A216" s="56"/>
      <c r="B216" s="96">
        <v>208</v>
      </c>
      <c r="C216" s="13" t="s">
        <v>73</v>
      </c>
      <c r="D216" s="62" t="s">
        <v>332</v>
      </c>
      <c r="E216" s="64">
        <v>540</v>
      </c>
      <c r="F216" s="65"/>
      <c r="G216" s="46" t="s">
        <v>0</v>
      </c>
      <c r="H216" s="71">
        <f>H217</f>
        <v>3358293</v>
      </c>
      <c r="I216" s="71">
        <f>I217</f>
        <v>3358293</v>
      </c>
      <c r="J216" s="71">
        <f>J217</f>
        <v>3358293</v>
      </c>
    </row>
    <row r="217" spans="1:10" ht="18" customHeight="1">
      <c r="A217" s="56">
        <v>142</v>
      </c>
      <c r="B217" s="96">
        <v>209</v>
      </c>
      <c r="C217" s="13" t="s">
        <v>97</v>
      </c>
      <c r="D217" s="62" t="s">
        <v>332</v>
      </c>
      <c r="E217" s="64">
        <v>540</v>
      </c>
      <c r="F217" s="65"/>
      <c r="G217" s="46" t="s">
        <v>1</v>
      </c>
      <c r="H217" s="71">
        <v>3358293</v>
      </c>
      <c r="I217" s="71">
        <v>3358293</v>
      </c>
      <c r="J217" s="71">
        <v>3358293</v>
      </c>
    </row>
    <row r="218" spans="1:10" ht="171.75" customHeight="1">
      <c r="A218" s="56">
        <v>143</v>
      </c>
      <c r="B218" s="96">
        <v>210</v>
      </c>
      <c r="C218" s="81" t="s">
        <v>322</v>
      </c>
      <c r="D218" s="62" t="s">
        <v>320</v>
      </c>
      <c r="E218" s="64"/>
      <c r="F218" s="65"/>
      <c r="G218" s="46"/>
      <c r="H218" s="71">
        <f>H219</f>
        <v>438451</v>
      </c>
      <c r="I218" s="71">
        <f aca="true" t="shared" si="39" ref="I218:J220">I219</f>
        <v>438451</v>
      </c>
      <c r="J218" s="71">
        <f t="shared" si="39"/>
        <v>438451</v>
      </c>
    </row>
    <row r="219" spans="1:10" ht="20.25" customHeight="1">
      <c r="A219" s="56">
        <v>144</v>
      </c>
      <c r="B219" s="96">
        <v>211</v>
      </c>
      <c r="C219" s="13" t="s">
        <v>150</v>
      </c>
      <c r="D219" s="62" t="s">
        <v>320</v>
      </c>
      <c r="E219" s="64">
        <v>500</v>
      </c>
      <c r="F219" s="65"/>
      <c r="G219" s="46"/>
      <c r="H219" s="71">
        <f>H220</f>
        <v>438451</v>
      </c>
      <c r="I219" s="71">
        <f t="shared" si="39"/>
        <v>438451</v>
      </c>
      <c r="J219" s="71">
        <f t="shared" si="39"/>
        <v>438451</v>
      </c>
    </row>
    <row r="220" spans="1:10" ht="34.5" customHeight="1">
      <c r="A220" s="56">
        <v>145</v>
      </c>
      <c r="B220" s="96">
        <v>212</v>
      </c>
      <c r="C220" s="13" t="s">
        <v>226</v>
      </c>
      <c r="D220" s="62" t="s">
        <v>320</v>
      </c>
      <c r="E220" s="64">
        <v>540</v>
      </c>
      <c r="F220" s="65"/>
      <c r="G220" s="46"/>
      <c r="H220" s="71">
        <f>H221</f>
        <v>438451</v>
      </c>
      <c r="I220" s="71">
        <f t="shared" si="39"/>
        <v>438451</v>
      </c>
      <c r="J220" s="71">
        <f t="shared" si="39"/>
        <v>438451</v>
      </c>
    </row>
    <row r="221" spans="1:10" ht="21" customHeight="1">
      <c r="A221" s="56"/>
      <c r="B221" s="97">
        <v>213</v>
      </c>
      <c r="C221" s="13" t="s">
        <v>73</v>
      </c>
      <c r="D221" s="62" t="s">
        <v>320</v>
      </c>
      <c r="E221" s="64">
        <v>540</v>
      </c>
      <c r="F221" s="65"/>
      <c r="G221" s="46" t="s">
        <v>0</v>
      </c>
      <c r="H221" s="71">
        <f>H222</f>
        <v>438451</v>
      </c>
      <c r="I221" s="71">
        <f>I222</f>
        <v>438451</v>
      </c>
      <c r="J221" s="71">
        <f>J222</f>
        <v>438451</v>
      </c>
    </row>
    <row r="222" spans="1:10" ht="18.75" customHeight="1">
      <c r="A222" s="56"/>
      <c r="B222" s="96">
        <v>214</v>
      </c>
      <c r="C222" s="13" t="s">
        <v>97</v>
      </c>
      <c r="D222" s="62" t="s">
        <v>320</v>
      </c>
      <c r="E222" s="64">
        <v>540</v>
      </c>
      <c r="F222" s="65"/>
      <c r="G222" s="46" t="s">
        <v>1</v>
      </c>
      <c r="H222" s="71">
        <v>438451</v>
      </c>
      <c r="I222" s="71">
        <v>438451</v>
      </c>
      <c r="J222" s="71">
        <v>438451</v>
      </c>
    </row>
    <row r="223" spans="1:10" ht="234" customHeight="1">
      <c r="A223" s="56"/>
      <c r="B223" s="96">
        <v>215</v>
      </c>
      <c r="C223" s="13" t="s">
        <v>323</v>
      </c>
      <c r="D223" s="62" t="s">
        <v>325</v>
      </c>
      <c r="E223" s="64"/>
      <c r="F223" s="65"/>
      <c r="G223" s="46"/>
      <c r="H223" s="71">
        <f>H224</f>
        <v>355792</v>
      </c>
      <c r="I223" s="71">
        <f aca="true" t="shared" si="40" ref="I223:J226">I224</f>
        <v>355792</v>
      </c>
      <c r="J223" s="71">
        <f t="shared" si="40"/>
        <v>355792</v>
      </c>
    </row>
    <row r="224" spans="1:10" ht="21.75" customHeight="1">
      <c r="A224" s="56"/>
      <c r="B224" s="96">
        <v>216</v>
      </c>
      <c r="C224" s="13" t="s">
        <v>150</v>
      </c>
      <c r="D224" s="62" t="s">
        <v>325</v>
      </c>
      <c r="E224" s="106" t="s">
        <v>82</v>
      </c>
      <c r="F224" s="107"/>
      <c r="G224" s="46"/>
      <c r="H224" s="71">
        <f>H225</f>
        <v>355792</v>
      </c>
      <c r="I224" s="71">
        <f t="shared" si="40"/>
        <v>355792</v>
      </c>
      <c r="J224" s="71">
        <f t="shared" si="40"/>
        <v>355792</v>
      </c>
    </row>
    <row r="225" spans="1:10" ht="31.5" customHeight="1">
      <c r="A225" s="56"/>
      <c r="B225" s="96">
        <v>217</v>
      </c>
      <c r="C225" s="13" t="s">
        <v>226</v>
      </c>
      <c r="D225" s="62" t="s">
        <v>325</v>
      </c>
      <c r="E225" s="106" t="s">
        <v>180</v>
      </c>
      <c r="F225" s="107"/>
      <c r="G225" s="46"/>
      <c r="H225" s="71">
        <f>H226</f>
        <v>355792</v>
      </c>
      <c r="I225" s="71">
        <f t="shared" si="40"/>
        <v>355792</v>
      </c>
      <c r="J225" s="71">
        <f t="shared" si="40"/>
        <v>355792</v>
      </c>
    </row>
    <row r="226" spans="1:10" ht="20.25" customHeight="1">
      <c r="A226" s="56"/>
      <c r="B226" s="96">
        <v>218</v>
      </c>
      <c r="C226" s="13" t="s">
        <v>73</v>
      </c>
      <c r="D226" s="62" t="s">
        <v>325</v>
      </c>
      <c r="E226" s="106" t="s">
        <v>180</v>
      </c>
      <c r="F226" s="107"/>
      <c r="G226" s="46" t="s">
        <v>0</v>
      </c>
      <c r="H226" s="71">
        <f>H227</f>
        <v>355792</v>
      </c>
      <c r="I226" s="71">
        <f t="shared" si="40"/>
        <v>355792</v>
      </c>
      <c r="J226" s="71">
        <f t="shared" si="40"/>
        <v>355792</v>
      </c>
    </row>
    <row r="227" spans="1:10" ht="18" customHeight="1">
      <c r="A227" s="56"/>
      <c r="B227" s="96">
        <v>219</v>
      </c>
      <c r="C227" s="13" t="s">
        <v>97</v>
      </c>
      <c r="D227" s="62" t="s">
        <v>325</v>
      </c>
      <c r="E227" s="106" t="s">
        <v>180</v>
      </c>
      <c r="F227" s="107"/>
      <c r="G227" s="46" t="s">
        <v>1</v>
      </c>
      <c r="H227" s="71">
        <v>355792</v>
      </c>
      <c r="I227" s="71">
        <v>355792</v>
      </c>
      <c r="J227" s="71">
        <v>355792</v>
      </c>
    </row>
    <row r="228" spans="1:10" ht="144" customHeight="1">
      <c r="A228" s="56"/>
      <c r="B228" s="96">
        <v>220</v>
      </c>
      <c r="C228" s="13" t="s">
        <v>324</v>
      </c>
      <c r="D228" s="62" t="s">
        <v>326</v>
      </c>
      <c r="E228" s="66"/>
      <c r="F228" s="67"/>
      <c r="G228" s="46"/>
      <c r="H228" s="71">
        <f>H229</f>
        <v>2618336</v>
      </c>
      <c r="I228" s="71">
        <f>I229</f>
        <v>2618336</v>
      </c>
      <c r="J228" s="71">
        <f>J229</f>
        <v>2618336</v>
      </c>
    </row>
    <row r="229" spans="1:10" ht="22.5" customHeight="1">
      <c r="A229" s="56"/>
      <c r="B229" s="96">
        <v>221</v>
      </c>
      <c r="C229" s="13" t="s">
        <v>150</v>
      </c>
      <c r="D229" s="62" t="s">
        <v>326</v>
      </c>
      <c r="E229" s="106" t="s">
        <v>82</v>
      </c>
      <c r="F229" s="107"/>
      <c r="G229" s="46"/>
      <c r="H229" s="71">
        <f>H230</f>
        <v>2618336</v>
      </c>
      <c r="I229" s="71">
        <f aca="true" t="shared" si="41" ref="I229:J231">I230</f>
        <v>2618336</v>
      </c>
      <c r="J229" s="71">
        <f t="shared" si="41"/>
        <v>2618336</v>
      </c>
    </row>
    <row r="230" spans="1:10" ht="36" customHeight="1">
      <c r="A230" s="56"/>
      <c r="B230" s="96">
        <v>222</v>
      </c>
      <c r="C230" s="13" t="s">
        <v>226</v>
      </c>
      <c r="D230" s="62" t="s">
        <v>326</v>
      </c>
      <c r="E230" s="106" t="s">
        <v>180</v>
      </c>
      <c r="F230" s="107"/>
      <c r="G230" s="46"/>
      <c r="H230" s="71">
        <f>H231</f>
        <v>2618336</v>
      </c>
      <c r="I230" s="71">
        <f t="shared" si="41"/>
        <v>2618336</v>
      </c>
      <c r="J230" s="71">
        <f t="shared" si="41"/>
        <v>2618336</v>
      </c>
    </row>
    <row r="231" spans="1:10" ht="24" customHeight="1">
      <c r="A231" s="56"/>
      <c r="B231" s="97">
        <v>223</v>
      </c>
      <c r="C231" s="13" t="s">
        <v>73</v>
      </c>
      <c r="D231" s="62" t="s">
        <v>326</v>
      </c>
      <c r="E231" s="106" t="s">
        <v>180</v>
      </c>
      <c r="F231" s="107"/>
      <c r="G231" s="46" t="s">
        <v>0</v>
      </c>
      <c r="H231" s="71">
        <f>H232</f>
        <v>2618336</v>
      </c>
      <c r="I231" s="71">
        <f t="shared" si="41"/>
        <v>2618336</v>
      </c>
      <c r="J231" s="71">
        <f t="shared" si="41"/>
        <v>2618336</v>
      </c>
    </row>
    <row r="232" spans="1:10" ht="34.5" customHeight="1">
      <c r="A232" s="56"/>
      <c r="B232" s="96">
        <v>224</v>
      </c>
      <c r="C232" s="13" t="s">
        <v>216</v>
      </c>
      <c r="D232" s="62" t="s">
        <v>326</v>
      </c>
      <c r="E232" s="106" t="s">
        <v>180</v>
      </c>
      <c r="F232" s="107"/>
      <c r="G232" s="46" t="s">
        <v>217</v>
      </c>
      <c r="H232" s="71">
        <v>2618336</v>
      </c>
      <c r="I232" s="71">
        <v>2618336</v>
      </c>
      <c r="J232" s="71">
        <v>2618336</v>
      </c>
    </row>
    <row r="233" spans="1:10" ht="156" customHeight="1">
      <c r="A233" s="95"/>
      <c r="B233" s="96">
        <v>225</v>
      </c>
      <c r="C233" s="13" t="s">
        <v>314</v>
      </c>
      <c r="D233" s="62" t="s">
        <v>312</v>
      </c>
      <c r="E233" s="76"/>
      <c r="F233" s="77"/>
      <c r="G233" s="78"/>
      <c r="H233" s="71">
        <f>H234</f>
        <v>10279</v>
      </c>
      <c r="I233" s="71">
        <f aca="true" t="shared" si="42" ref="I233:J236">I234</f>
        <v>10279</v>
      </c>
      <c r="J233" s="71">
        <f t="shared" si="42"/>
        <v>10279</v>
      </c>
    </row>
    <row r="234" spans="1:10" ht="34.5" customHeight="1">
      <c r="A234" s="95"/>
      <c r="B234" s="96">
        <v>226</v>
      </c>
      <c r="C234" s="14" t="s">
        <v>197</v>
      </c>
      <c r="D234" s="62" t="s">
        <v>312</v>
      </c>
      <c r="E234" s="76" t="s">
        <v>46</v>
      </c>
      <c r="F234" s="77"/>
      <c r="G234" s="78"/>
      <c r="H234" s="71">
        <f>H235</f>
        <v>10279</v>
      </c>
      <c r="I234" s="71">
        <f t="shared" si="42"/>
        <v>10279</v>
      </c>
      <c r="J234" s="71">
        <f t="shared" si="42"/>
        <v>10279</v>
      </c>
    </row>
    <row r="235" spans="1:10" ht="34.5" customHeight="1">
      <c r="A235" s="95"/>
      <c r="B235" s="96">
        <v>227</v>
      </c>
      <c r="C235" s="13" t="s">
        <v>47</v>
      </c>
      <c r="D235" s="62" t="s">
        <v>312</v>
      </c>
      <c r="E235" s="76" t="s">
        <v>38</v>
      </c>
      <c r="F235" s="77"/>
      <c r="G235" s="78"/>
      <c r="H235" s="71">
        <f>H236</f>
        <v>10279</v>
      </c>
      <c r="I235" s="71">
        <f t="shared" si="42"/>
        <v>10279</v>
      </c>
      <c r="J235" s="71">
        <f t="shared" si="42"/>
        <v>10279</v>
      </c>
    </row>
    <row r="236" spans="1:10" ht="22.5" customHeight="1">
      <c r="A236" s="95"/>
      <c r="B236" s="96">
        <v>228</v>
      </c>
      <c r="C236" s="13" t="s">
        <v>32</v>
      </c>
      <c r="D236" s="62" t="s">
        <v>312</v>
      </c>
      <c r="E236" s="76" t="s">
        <v>38</v>
      </c>
      <c r="F236" s="77"/>
      <c r="G236" s="78" t="s">
        <v>17</v>
      </c>
      <c r="H236" s="71">
        <f>H237</f>
        <v>10279</v>
      </c>
      <c r="I236" s="71">
        <f t="shared" si="42"/>
        <v>10279</v>
      </c>
      <c r="J236" s="71">
        <f t="shared" si="42"/>
        <v>10279</v>
      </c>
    </row>
    <row r="237" spans="1:10" ht="126.75" customHeight="1">
      <c r="A237" s="95"/>
      <c r="B237" s="96">
        <v>229</v>
      </c>
      <c r="C237" s="13" t="s">
        <v>114</v>
      </c>
      <c r="D237" s="62" t="s">
        <v>312</v>
      </c>
      <c r="E237" s="76" t="s">
        <v>38</v>
      </c>
      <c r="F237" s="77"/>
      <c r="G237" s="78" t="s">
        <v>2</v>
      </c>
      <c r="H237" s="71">
        <v>10279</v>
      </c>
      <c r="I237" s="71">
        <v>10279</v>
      </c>
      <c r="J237" s="71">
        <v>10279</v>
      </c>
    </row>
    <row r="238" spans="1:10" ht="173.25" customHeight="1">
      <c r="A238" s="95"/>
      <c r="B238" s="96">
        <v>230</v>
      </c>
      <c r="C238" s="13" t="s">
        <v>315</v>
      </c>
      <c r="D238" s="62" t="s">
        <v>313</v>
      </c>
      <c r="E238" s="66"/>
      <c r="F238" s="67"/>
      <c r="G238" s="46"/>
      <c r="H238" s="71">
        <f>H239</f>
        <v>39060</v>
      </c>
      <c r="I238" s="71">
        <f>I239</f>
        <v>29295</v>
      </c>
      <c r="J238" s="71">
        <f>J239</f>
        <v>29295</v>
      </c>
    </row>
    <row r="239" spans="1:10" ht="21" customHeight="1">
      <c r="A239" s="95"/>
      <c r="B239" s="96">
        <v>231</v>
      </c>
      <c r="C239" s="13" t="s">
        <v>150</v>
      </c>
      <c r="D239" s="62" t="s">
        <v>313</v>
      </c>
      <c r="E239" s="106" t="s">
        <v>82</v>
      </c>
      <c r="F239" s="107"/>
      <c r="G239" s="46"/>
      <c r="H239" s="71">
        <f>H240</f>
        <v>39060</v>
      </c>
      <c r="I239" s="71">
        <f aca="true" t="shared" si="43" ref="I239:J241">I240</f>
        <v>29295</v>
      </c>
      <c r="J239" s="71">
        <f t="shared" si="43"/>
        <v>29295</v>
      </c>
    </row>
    <row r="240" spans="1:10" ht="29.25" customHeight="1">
      <c r="A240" s="95"/>
      <c r="B240" s="96">
        <v>232</v>
      </c>
      <c r="C240" s="13" t="s">
        <v>226</v>
      </c>
      <c r="D240" s="62" t="s">
        <v>313</v>
      </c>
      <c r="E240" s="106" t="s">
        <v>180</v>
      </c>
      <c r="F240" s="107"/>
      <c r="G240" s="46"/>
      <c r="H240" s="71">
        <f>H241</f>
        <v>39060</v>
      </c>
      <c r="I240" s="71">
        <f t="shared" si="43"/>
        <v>29295</v>
      </c>
      <c r="J240" s="71">
        <f t="shared" si="43"/>
        <v>29295</v>
      </c>
    </row>
    <row r="241" spans="1:10" ht="21.75" customHeight="1">
      <c r="A241" s="95"/>
      <c r="B241" s="96">
        <v>233</v>
      </c>
      <c r="C241" s="13" t="s">
        <v>32</v>
      </c>
      <c r="D241" s="62" t="s">
        <v>313</v>
      </c>
      <c r="E241" s="106" t="s">
        <v>180</v>
      </c>
      <c r="F241" s="107"/>
      <c r="G241" s="46" t="s">
        <v>17</v>
      </c>
      <c r="H241" s="71">
        <f>H242</f>
        <v>39060</v>
      </c>
      <c r="I241" s="71">
        <f t="shared" si="43"/>
        <v>29295</v>
      </c>
      <c r="J241" s="71">
        <f t="shared" si="43"/>
        <v>29295</v>
      </c>
    </row>
    <row r="242" spans="1:10" ht="30" customHeight="1">
      <c r="A242" s="95"/>
      <c r="B242" s="96">
        <v>234</v>
      </c>
      <c r="C242" s="13" t="s">
        <v>99</v>
      </c>
      <c r="D242" s="62" t="s">
        <v>313</v>
      </c>
      <c r="E242" s="106" t="s">
        <v>180</v>
      </c>
      <c r="F242" s="107"/>
      <c r="G242" s="46" t="s">
        <v>27</v>
      </c>
      <c r="H242" s="71">
        <v>39060</v>
      </c>
      <c r="I242" s="71">
        <v>29295</v>
      </c>
      <c r="J242" s="71">
        <v>29295</v>
      </c>
    </row>
    <row r="243" spans="1:10" ht="123.75" customHeight="1">
      <c r="A243" s="95">
        <v>146</v>
      </c>
      <c r="B243" s="96">
        <v>235</v>
      </c>
      <c r="C243" s="13" t="s">
        <v>319</v>
      </c>
      <c r="D243" s="62" t="s">
        <v>318</v>
      </c>
      <c r="E243" s="66"/>
      <c r="F243" s="67"/>
      <c r="G243" s="46"/>
      <c r="H243" s="71">
        <f>H244</f>
        <v>500</v>
      </c>
      <c r="I243" s="71">
        <f>I244</f>
        <v>500</v>
      </c>
      <c r="J243" s="71">
        <f>J244</f>
        <v>500</v>
      </c>
    </row>
    <row r="244" spans="1:10" ht="18.75" customHeight="1">
      <c r="A244" s="95"/>
      <c r="B244" s="96">
        <v>236</v>
      </c>
      <c r="C244" s="13" t="s">
        <v>150</v>
      </c>
      <c r="D244" s="62" t="s">
        <v>318</v>
      </c>
      <c r="E244" s="106" t="s">
        <v>82</v>
      </c>
      <c r="F244" s="107"/>
      <c r="G244" s="46"/>
      <c r="H244" s="71">
        <f>H245</f>
        <v>500</v>
      </c>
      <c r="I244" s="71">
        <f aca="true" t="shared" si="44" ref="I244:J246">I245</f>
        <v>500</v>
      </c>
      <c r="J244" s="71">
        <f t="shared" si="44"/>
        <v>500</v>
      </c>
    </row>
    <row r="245" spans="1:10" ht="32.25" customHeight="1">
      <c r="A245" s="95"/>
      <c r="B245" s="96">
        <v>237</v>
      </c>
      <c r="C245" s="13" t="s">
        <v>226</v>
      </c>
      <c r="D245" s="62" t="s">
        <v>318</v>
      </c>
      <c r="E245" s="106" t="s">
        <v>180</v>
      </c>
      <c r="F245" s="107"/>
      <c r="G245" s="46"/>
      <c r="H245" s="71">
        <f>H246</f>
        <v>500</v>
      </c>
      <c r="I245" s="71">
        <f t="shared" si="44"/>
        <v>500</v>
      </c>
      <c r="J245" s="71">
        <f t="shared" si="44"/>
        <v>500</v>
      </c>
    </row>
    <row r="246" spans="1:10" ht="31.5" customHeight="1">
      <c r="A246" s="95"/>
      <c r="B246" s="96">
        <v>238</v>
      </c>
      <c r="C246" s="14" t="s">
        <v>20</v>
      </c>
      <c r="D246" s="62" t="s">
        <v>318</v>
      </c>
      <c r="E246" s="106" t="s">
        <v>180</v>
      </c>
      <c r="F246" s="107"/>
      <c r="G246" s="46" t="s">
        <v>21</v>
      </c>
      <c r="H246" s="71">
        <f>H247</f>
        <v>500</v>
      </c>
      <c r="I246" s="71">
        <f>I247</f>
        <v>500</v>
      </c>
      <c r="J246" s="71">
        <f t="shared" si="44"/>
        <v>500</v>
      </c>
    </row>
    <row r="247" spans="1:10" ht="15.75" customHeight="1">
      <c r="A247" s="95"/>
      <c r="B247" s="96">
        <v>239</v>
      </c>
      <c r="C247" s="14" t="s">
        <v>116</v>
      </c>
      <c r="D247" s="62" t="s">
        <v>318</v>
      </c>
      <c r="E247" s="106" t="s">
        <v>180</v>
      </c>
      <c r="F247" s="107"/>
      <c r="G247" s="46" t="s">
        <v>115</v>
      </c>
      <c r="H247" s="71">
        <v>500</v>
      </c>
      <c r="I247" s="71">
        <v>500</v>
      </c>
      <c r="J247" s="71">
        <v>500</v>
      </c>
    </row>
    <row r="248" spans="1:10" ht="168" customHeight="1">
      <c r="A248" s="95"/>
      <c r="B248" s="96">
        <v>240</v>
      </c>
      <c r="C248" s="13" t="s">
        <v>317</v>
      </c>
      <c r="D248" s="62" t="s">
        <v>316</v>
      </c>
      <c r="E248" s="66"/>
      <c r="F248" s="67"/>
      <c r="G248" s="46"/>
      <c r="H248" s="71">
        <f>H249</f>
        <v>300</v>
      </c>
      <c r="I248" s="71">
        <f>I249</f>
        <v>300</v>
      </c>
      <c r="J248" s="71">
        <f>J249</f>
        <v>300</v>
      </c>
    </row>
    <row r="249" spans="1:10" ht="15.75" customHeight="1">
      <c r="A249" s="95"/>
      <c r="B249" s="96">
        <v>241</v>
      </c>
      <c r="C249" s="13" t="s">
        <v>150</v>
      </c>
      <c r="D249" s="62" t="s">
        <v>316</v>
      </c>
      <c r="E249" s="106" t="s">
        <v>82</v>
      </c>
      <c r="F249" s="107"/>
      <c r="G249" s="46"/>
      <c r="H249" s="71">
        <f>H250</f>
        <v>300</v>
      </c>
      <c r="I249" s="71">
        <f aca="true" t="shared" si="45" ref="I249:J251">I250</f>
        <v>300</v>
      </c>
      <c r="J249" s="71">
        <f t="shared" si="45"/>
        <v>300</v>
      </c>
    </row>
    <row r="250" spans="1:10" ht="31.5" customHeight="1">
      <c r="A250" s="95"/>
      <c r="B250" s="96">
        <v>242</v>
      </c>
      <c r="C250" s="13" t="s">
        <v>226</v>
      </c>
      <c r="D250" s="62" t="s">
        <v>316</v>
      </c>
      <c r="E250" s="106" t="s">
        <v>180</v>
      </c>
      <c r="F250" s="107"/>
      <c r="G250" s="46"/>
      <c r="H250" s="71">
        <f>H251</f>
        <v>300</v>
      </c>
      <c r="I250" s="71">
        <f t="shared" si="45"/>
        <v>300</v>
      </c>
      <c r="J250" s="71">
        <f t="shared" si="45"/>
        <v>300</v>
      </c>
    </row>
    <row r="251" spans="1:10" ht="33.75" customHeight="1">
      <c r="A251" s="95"/>
      <c r="B251" s="96">
        <v>243</v>
      </c>
      <c r="C251" s="14" t="s">
        <v>20</v>
      </c>
      <c r="D251" s="62" t="s">
        <v>316</v>
      </c>
      <c r="E251" s="106" t="s">
        <v>180</v>
      </c>
      <c r="F251" s="107"/>
      <c r="G251" s="46" t="s">
        <v>21</v>
      </c>
      <c r="H251" s="71">
        <f>H252</f>
        <v>300</v>
      </c>
      <c r="I251" s="71">
        <f>I252</f>
        <v>300</v>
      </c>
      <c r="J251" s="71">
        <f t="shared" si="45"/>
        <v>300</v>
      </c>
    </row>
    <row r="252" spans="1:10" ht="14.25" customHeight="1">
      <c r="A252" s="95"/>
      <c r="B252" s="96">
        <v>144</v>
      </c>
      <c r="C252" s="14" t="s">
        <v>116</v>
      </c>
      <c r="D252" s="62" t="s">
        <v>316</v>
      </c>
      <c r="E252" s="106" t="s">
        <v>180</v>
      </c>
      <c r="F252" s="107"/>
      <c r="G252" s="46" t="s">
        <v>115</v>
      </c>
      <c r="H252" s="71">
        <v>300</v>
      </c>
      <c r="I252" s="71">
        <v>300</v>
      </c>
      <c r="J252" s="71">
        <v>300</v>
      </c>
    </row>
    <row r="253" spans="1:10" ht="126.75" customHeight="1">
      <c r="A253" s="95"/>
      <c r="B253" s="96">
        <v>245</v>
      </c>
      <c r="C253" s="13" t="s">
        <v>344</v>
      </c>
      <c r="D253" s="62" t="s">
        <v>343</v>
      </c>
      <c r="E253" s="66"/>
      <c r="F253" s="67"/>
      <c r="G253" s="46"/>
      <c r="H253" s="71">
        <f>H254</f>
        <v>20995.56</v>
      </c>
      <c r="I253" s="71">
        <f>I254</f>
        <v>0</v>
      </c>
      <c r="J253" s="71">
        <f>J254</f>
        <v>0</v>
      </c>
    </row>
    <row r="254" spans="1:10" ht="18" customHeight="1">
      <c r="A254" s="95"/>
      <c r="B254" s="96">
        <v>246</v>
      </c>
      <c r="C254" s="13" t="s">
        <v>150</v>
      </c>
      <c r="D254" s="62" t="s">
        <v>343</v>
      </c>
      <c r="E254" s="106" t="s">
        <v>82</v>
      </c>
      <c r="F254" s="107"/>
      <c r="G254" s="46"/>
      <c r="H254" s="71">
        <f>H255</f>
        <v>20995.56</v>
      </c>
      <c r="I254" s="71">
        <f aca="true" t="shared" si="46" ref="I254:J256">I255</f>
        <v>0</v>
      </c>
      <c r="J254" s="71">
        <f t="shared" si="46"/>
        <v>0</v>
      </c>
    </row>
    <row r="255" spans="1:10" ht="33" customHeight="1">
      <c r="A255" s="95"/>
      <c r="B255" s="96">
        <v>247</v>
      </c>
      <c r="C255" s="13" t="s">
        <v>226</v>
      </c>
      <c r="D255" s="62" t="s">
        <v>343</v>
      </c>
      <c r="E255" s="106" t="s">
        <v>180</v>
      </c>
      <c r="F255" s="107"/>
      <c r="G255" s="46"/>
      <c r="H255" s="71">
        <f>H256</f>
        <v>20995.56</v>
      </c>
      <c r="I255" s="71">
        <f t="shared" si="46"/>
        <v>0</v>
      </c>
      <c r="J255" s="71">
        <f t="shared" si="46"/>
        <v>0</v>
      </c>
    </row>
    <row r="256" spans="1:10" ht="14.25" customHeight="1">
      <c r="A256" s="95"/>
      <c r="B256" s="96">
        <v>248</v>
      </c>
      <c r="C256" s="14" t="s">
        <v>7</v>
      </c>
      <c r="D256" s="62" t="s">
        <v>343</v>
      </c>
      <c r="E256" s="106" t="s">
        <v>180</v>
      </c>
      <c r="F256" s="107"/>
      <c r="G256" s="46" t="s">
        <v>8</v>
      </c>
      <c r="H256" s="71">
        <f>H257</f>
        <v>20995.56</v>
      </c>
      <c r="I256" s="71">
        <f>I257</f>
        <v>0</v>
      </c>
      <c r="J256" s="71">
        <f t="shared" si="46"/>
        <v>0</v>
      </c>
    </row>
    <row r="257" spans="1:10" ht="33" customHeight="1">
      <c r="A257" s="95"/>
      <c r="B257" s="96">
        <v>249</v>
      </c>
      <c r="C257" s="14" t="s">
        <v>341</v>
      </c>
      <c r="D257" s="62" t="s">
        <v>343</v>
      </c>
      <c r="E257" s="106" t="s">
        <v>180</v>
      </c>
      <c r="F257" s="107"/>
      <c r="G257" s="46" t="s">
        <v>342</v>
      </c>
      <c r="H257" s="71">
        <v>20995.56</v>
      </c>
      <c r="I257" s="71">
        <v>0</v>
      </c>
      <c r="J257" s="71">
        <v>0</v>
      </c>
    </row>
    <row r="258" spans="1:10" ht="167.25" customHeight="1">
      <c r="A258" s="95"/>
      <c r="B258" s="96">
        <v>250</v>
      </c>
      <c r="C258" s="13" t="s">
        <v>374</v>
      </c>
      <c r="D258" s="62" t="s">
        <v>373</v>
      </c>
      <c r="E258" s="66"/>
      <c r="F258" s="67"/>
      <c r="G258" s="46"/>
      <c r="H258" s="71">
        <f>H259</f>
        <v>400</v>
      </c>
      <c r="I258" s="71">
        <f>I259</f>
        <v>0</v>
      </c>
      <c r="J258" s="71">
        <f>J259</f>
        <v>0</v>
      </c>
    </row>
    <row r="259" spans="1:10" ht="21.75" customHeight="1">
      <c r="A259" s="95"/>
      <c r="B259" s="96">
        <v>251</v>
      </c>
      <c r="C259" s="13" t="s">
        <v>150</v>
      </c>
      <c r="D259" s="62" t="s">
        <v>373</v>
      </c>
      <c r="E259" s="106" t="s">
        <v>82</v>
      </c>
      <c r="F259" s="107"/>
      <c r="G259" s="46"/>
      <c r="H259" s="71">
        <f>H260</f>
        <v>400</v>
      </c>
      <c r="I259" s="71">
        <f aca="true" t="shared" si="47" ref="I259:J261">I260</f>
        <v>0</v>
      </c>
      <c r="J259" s="71">
        <f t="shared" si="47"/>
        <v>0</v>
      </c>
    </row>
    <row r="260" spans="1:10" ht="33" customHeight="1">
      <c r="A260" s="95"/>
      <c r="B260" s="96">
        <v>252</v>
      </c>
      <c r="C260" s="13" t="s">
        <v>226</v>
      </c>
      <c r="D260" s="62" t="s">
        <v>373</v>
      </c>
      <c r="E260" s="106" t="s">
        <v>180</v>
      </c>
      <c r="F260" s="107"/>
      <c r="G260" s="46"/>
      <c r="H260" s="71">
        <f>H261</f>
        <v>400</v>
      </c>
      <c r="I260" s="71">
        <f t="shared" si="47"/>
        <v>0</v>
      </c>
      <c r="J260" s="71">
        <f t="shared" si="47"/>
        <v>0</v>
      </c>
    </row>
    <row r="261" spans="1:10" ht="19.5" customHeight="1">
      <c r="A261" s="95"/>
      <c r="B261" s="96">
        <v>253</v>
      </c>
      <c r="C261" s="14" t="s">
        <v>7</v>
      </c>
      <c r="D261" s="62" t="s">
        <v>373</v>
      </c>
      <c r="E261" s="106" t="s">
        <v>180</v>
      </c>
      <c r="F261" s="107"/>
      <c r="G261" s="46" t="s">
        <v>8</v>
      </c>
      <c r="H261" s="71">
        <f>H262</f>
        <v>400</v>
      </c>
      <c r="I261" s="71">
        <f>I262</f>
        <v>0</v>
      </c>
      <c r="J261" s="71">
        <f t="shared" si="47"/>
        <v>0</v>
      </c>
    </row>
    <row r="262" spans="1:10" ht="33" customHeight="1">
      <c r="A262" s="95"/>
      <c r="B262" s="96">
        <v>254</v>
      </c>
      <c r="C262" s="14" t="s">
        <v>341</v>
      </c>
      <c r="D262" s="62" t="s">
        <v>373</v>
      </c>
      <c r="E262" s="106" t="s">
        <v>180</v>
      </c>
      <c r="F262" s="107"/>
      <c r="G262" s="46" t="s">
        <v>27</v>
      </c>
      <c r="H262" s="71">
        <v>400</v>
      </c>
      <c r="I262" s="71">
        <v>0</v>
      </c>
      <c r="J262" s="71">
        <v>0</v>
      </c>
    </row>
    <row r="263" spans="1:10" ht="189.75" customHeight="1">
      <c r="A263" s="95"/>
      <c r="B263" s="96">
        <v>255</v>
      </c>
      <c r="C263" s="14" t="s">
        <v>412</v>
      </c>
      <c r="D263" s="62" t="s">
        <v>450</v>
      </c>
      <c r="E263" s="106"/>
      <c r="F263" s="107"/>
      <c r="G263" s="46"/>
      <c r="H263" s="45">
        <f aca="true" t="shared" si="48" ref="H263:J265">H264</f>
        <v>162083</v>
      </c>
      <c r="I263" s="45">
        <f t="shared" si="48"/>
        <v>0</v>
      </c>
      <c r="J263" s="45">
        <f t="shared" si="48"/>
        <v>0</v>
      </c>
    </row>
    <row r="264" spans="1:10" ht="33" customHeight="1">
      <c r="A264" s="95"/>
      <c r="B264" s="96">
        <v>256</v>
      </c>
      <c r="C264" s="14" t="s">
        <v>39</v>
      </c>
      <c r="D264" s="62" t="s">
        <v>450</v>
      </c>
      <c r="E264" s="106" t="s">
        <v>40</v>
      </c>
      <c r="F264" s="107"/>
      <c r="G264" s="46"/>
      <c r="H264" s="45">
        <f t="shared" si="48"/>
        <v>162083</v>
      </c>
      <c r="I264" s="45">
        <f t="shared" si="48"/>
        <v>0</v>
      </c>
      <c r="J264" s="45">
        <f t="shared" si="48"/>
        <v>0</v>
      </c>
    </row>
    <row r="265" spans="1:10" ht="33" customHeight="1">
      <c r="A265" s="95"/>
      <c r="B265" s="96">
        <v>257</v>
      </c>
      <c r="C265" s="14" t="s">
        <v>148</v>
      </c>
      <c r="D265" s="62" t="s">
        <v>450</v>
      </c>
      <c r="E265" s="106" t="s">
        <v>41</v>
      </c>
      <c r="F265" s="107"/>
      <c r="G265" s="46"/>
      <c r="H265" s="71">
        <f t="shared" si="48"/>
        <v>162083</v>
      </c>
      <c r="I265" s="71">
        <f t="shared" si="48"/>
        <v>0</v>
      </c>
      <c r="J265" s="71">
        <f t="shared" si="48"/>
        <v>0</v>
      </c>
    </row>
    <row r="266" spans="1:10" ht="21" customHeight="1">
      <c r="A266" s="95"/>
      <c r="B266" s="96">
        <v>258</v>
      </c>
      <c r="C266" s="13" t="s">
        <v>32</v>
      </c>
      <c r="D266" s="62" t="s">
        <v>450</v>
      </c>
      <c r="E266" s="106" t="s">
        <v>41</v>
      </c>
      <c r="F266" s="107"/>
      <c r="G266" s="46" t="s">
        <v>17</v>
      </c>
      <c r="H266" s="71">
        <f>H267</f>
        <v>162083</v>
      </c>
      <c r="I266" s="71">
        <f>I268+I267</f>
        <v>0</v>
      </c>
      <c r="J266" s="71">
        <f>J268+J267</f>
        <v>0</v>
      </c>
    </row>
    <row r="267" spans="1:10" ht="33" customHeight="1">
      <c r="A267" s="95"/>
      <c r="B267" s="96">
        <v>259</v>
      </c>
      <c r="C267" s="13" t="s">
        <v>33</v>
      </c>
      <c r="D267" s="62" t="s">
        <v>450</v>
      </c>
      <c r="E267" s="106" t="s">
        <v>41</v>
      </c>
      <c r="F267" s="107"/>
      <c r="G267" s="46" t="s">
        <v>2</v>
      </c>
      <c r="H267" s="71">
        <v>162083</v>
      </c>
      <c r="I267" s="71">
        <v>0</v>
      </c>
      <c r="J267" s="71">
        <v>0</v>
      </c>
    </row>
    <row r="268" spans="1:10" ht="171" customHeight="1">
      <c r="A268" s="95"/>
      <c r="B268" s="96">
        <v>260</v>
      </c>
      <c r="C268" s="14" t="s">
        <v>356</v>
      </c>
      <c r="D268" s="62" t="s">
        <v>357</v>
      </c>
      <c r="E268" s="106"/>
      <c r="F268" s="107"/>
      <c r="G268" s="46"/>
      <c r="H268" s="45">
        <f aca="true" t="shared" si="49" ref="H268:J270">H269</f>
        <v>621789</v>
      </c>
      <c r="I268" s="45">
        <f t="shared" si="49"/>
        <v>0</v>
      </c>
      <c r="J268" s="45">
        <f t="shared" si="49"/>
        <v>0</v>
      </c>
    </row>
    <row r="269" spans="1:10" ht="65.25" customHeight="1">
      <c r="A269" s="95"/>
      <c r="B269" s="96">
        <v>261</v>
      </c>
      <c r="C269" s="14" t="s">
        <v>39</v>
      </c>
      <c r="D269" s="62" t="s">
        <v>357</v>
      </c>
      <c r="E269" s="106" t="s">
        <v>40</v>
      </c>
      <c r="F269" s="107"/>
      <c r="G269" s="46"/>
      <c r="H269" s="45">
        <f t="shared" si="49"/>
        <v>621789</v>
      </c>
      <c r="I269" s="45">
        <f t="shared" si="49"/>
        <v>0</v>
      </c>
      <c r="J269" s="45">
        <f t="shared" si="49"/>
        <v>0</v>
      </c>
    </row>
    <row r="270" spans="1:10" ht="45" customHeight="1">
      <c r="A270" s="95"/>
      <c r="B270" s="96">
        <v>262</v>
      </c>
      <c r="C270" s="14" t="s">
        <v>148</v>
      </c>
      <c r="D270" s="62" t="s">
        <v>357</v>
      </c>
      <c r="E270" s="106" t="s">
        <v>41</v>
      </c>
      <c r="F270" s="107"/>
      <c r="G270" s="46"/>
      <c r="H270" s="71">
        <f t="shared" si="49"/>
        <v>621789</v>
      </c>
      <c r="I270" s="71">
        <f t="shared" si="49"/>
        <v>0</v>
      </c>
      <c r="J270" s="71">
        <f t="shared" si="49"/>
        <v>0</v>
      </c>
    </row>
    <row r="271" spans="1:10" ht="14.25" customHeight="1">
      <c r="A271" s="95"/>
      <c r="B271" s="96">
        <v>263</v>
      </c>
      <c r="C271" s="13" t="s">
        <v>32</v>
      </c>
      <c r="D271" s="62" t="s">
        <v>357</v>
      </c>
      <c r="E271" s="106" t="s">
        <v>41</v>
      </c>
      <c r="F271" s="107"/>
      <c r="G271" s="46" t="s">
        <v>17</v>
      </c>
      <c r="H271" s="71">
        <f>H273+H272</f>
        <v>621789</v>
      </c>
      <c r="I271" s="71">
        <f>I273+I272</f>
        <v>0</v>
      </c>
      <c r="J271" s="71">
        <f>J273+J272</f>
        <v>0</v>
      </c>
    </row>
    <row r="272" spans="1:10" ht="63" customHeight="1">
      <c r="A272" s="95"/>
      <c r="B272" s="96">
        <v>264</v>
      </c>
      <c r="C272" s="13" t="s">
        <v>33</v>
      </c>
      <c r="D272" s="62" t="s">
        <v>357</v>
      </c>
      <c r="E272" s="106" t="s">
        <v>41</v>
      </c>
      <c r="F272" s="107"/>
      <c r="G272" s="46" t="s">
        <v>18</v>
      </c>
      <c r="H272" s="82">
        <v>47148</v>
      </c>
      <c r="I272" s="71">
        <v>0</v>
      </c>
      <c r="J272" s="71">
        <v>0</v>
      </c>
    </row>
    <row r="273" spans="1:10" ht="75" customHeight="1">
      <c r="A273" s="95"/>
      <c r="B273" s="96">
        <v>265</v>
      </c>
      <c r="C273" s="14" t="s">
        <v>114</v>
      </c>
      <c r="D273" s="62" t="s">
        <v>357</v>
      </c>
      <c r="E273" s="106" t="s">
        <v>41</v>
      </c>
      <c r="F273" s="107"/>
      <c r="G273" s="46" t="s">
        <v>2</v>
      </c>
      <c r="H273" s="71">
        <v>574641</v>
      </c>
      <c r="I273" s="71">
        <v>0</v>
      </c>
      <c r="J273" s="71">
        <v>0</v>
      </c>
    </row>
    <row r="274" spans="1:10" ht="95.25" customHeight="1">
      <c r="A274" s="95"/>
      <c r="B274" s="96">
        <v>266</v>
      </c>
      <c r="C274" s="13" t="s">
        <v>296</v>
      </c>
      <c r="D274" s="62" t="s">
        <v>147</v>
      </c>
      <c r="E274" s="76"/>
      <c r="F274" s="77"/>
      <c r="G274" s="78"/>
      <c r="H274" s="71">
        <f>H275+H279</f>
        <v>38591</v>
      </c>
      <c r="I274" s="71">
        <f>I275+I279</f>
        <v>37400</v>
      </c>
      <c r="J274" s="71">
        <f>J275+J279</f>
        <v>37400</v>
      </c>
    </row>
    <row r="275" spans="1:10" ht="36" customHeight="1">
      <c r="A275" s="95"/>
      <c r="B275" s="96">
        <v>267</v>
      </c>
      <c r="C275" s="14" t="s">
        <v>39</v>
      </c>
      <c r="D275" s="62" t="s">
        <v>147</v>
      </c>
      <c r="E275" s="76" t="s">
        <v>40</v>
      </c>
      <c r="F275" s="77"/>
      <c r="G275" s="78"/>
      <c r="H275" s="71">
        <f>H276</f>
        <v>0</v>
      </c>
      <c r="I275" s="71">
        <f aca="true" t="shared" si="50" ref="I275:J277">I276</f>
        <v>7484</v>
      </c>
      <c r="J275" s="71">
        <f t="shared" si="50"/>
        <v>7484</v>
      </c>
    </row>
    <row r="276" spans="1:10" ht="44.25" customHeight="1">
      <c r="A276" s="95"/>
      <c r="B276" s="96">
        <v>268</v>
      </c>
      <c r="C276" s="14" t="s">
        <v>148</v>
      </c>
      <c r="D276" s="62" t="s">
        <v>147</v>
      </c>
      <c r="E276" s="76" t="s">
        <v>41</v>
      </c>
      <c r="F276" s="77"/>
      <c r="G276" s="78"/>
      <c r="H276" s="82">
        <f>H277</f>
        <v>0</v>
      </c>
      <c r="I276" s="82">
        <f t="shared" si="50"/>
        <v>7484</v>
      </c>
      <c r="J276" s="82">
        <f t="shared" si="50"/>
        <v>7484</v>
      </c>
    </row>
    <row r="277" spans="1:10" ht="18" customHeight="1">
      <c r="A277" s="95"/>
      <c r="B277" s="96">
        <v>269</v>
      </c>
      <c r="C277" s="13" t="s">
        <v>32</v>
      </c>
      <c r="D277" s="62" t="s">
        <v>147</v>
      </c>
      <c r="E277" s="76" t="s">
        <v>41</v>
      </c>
      <c r="F277" s="77"/>
      <c r="G277" s="78" t="s">
        <v>17</v>
      </c>
      <c r="H277" s="82">
        <f>H278</f>
        <v>0</v>
      </c>
      <c r="I277" s="82">
        <f t="shared" si="50"/>
        <v>7484</v>
      </c>
      <c r="J277" s="82">
        <f t="shared" si="50"/>
        <v>7484</v>
      </c>
    </row>
    <row r="278" spans="1:10" ht="90.75" customHeight="1">
      <c r="A278" s="95"/>
      <c r="B278" s="96">
        <v>270</v>
      </c>
      <c r="C278" s="13" t="s">
        <v>114</v>
      </c>
      <c r="D278" s="62" t="s">
        <v>147</v>
      </c>
      <c r="E278" s="76" t="s">
        <v>41</v>
      </c>
      <c r="F278" s="77"/>
      <c r="G278" s="78" t="s">
        <v>2</v>
      </c>
      <c r="H278" s="82">
        <v>0</v>
      </c>
      <c r="I278" s="71">
        <v>7484</v>
      </c>
      <c r="J278" s="71">
        <v>7484</v>
      </c>
    </row>
    <row r="279" spans="1:10" ht="63.75" customHeight="1">
      <c r="A279" s="95"/>
      <c r="B279" s="96">
        <v>271</v>
      </c>
      <c r="C279" s="14" t="s">
        <v>197</v>
      </c>
      <c r="D279" s="62" t="s">
        <v>147</v>
      </c>
      <c r="E279" s="76" t="s">
        <v>46</v>
      </c>
      <c r="F279" s="77"/>
      <c r="G279" s="78"/>
      <c r="H279" s="71">
        <f>H280</f>
        <v>38591</v>
      </c>
      <c r="I279" s="71">
        <f aca="true" t="shared" si="51" ref="I279:J281">I280</f>
        <v>29916</v>
      </c>
      <c r="J279" s="71">
        <f t="shared" si="51"/>
        <v>29916</v>
      </c>
    </row>
    <row r="280" spans="1:10" ht="63" customHeight="1">
      <c r="A280" s="95"/>
      <c r="B280" s="96">
        <v>272</v>
      </c>
      <c r="C280" s="13" t="s">
        <v>47</v>
      </c>
      <c r="D280" s="62" t="s">
        <v>147</v>
      </c>
      <c r="E280" s="76" t="s">
        <v>38</v>
      </c>
      <c r="F280" s="77"/>
      <c r="G280" s="78"/>
      <c r="H280" s="71">
        <f>H281</f>
        <v>38591</v>
      </c>
      <c r="I280" s="71">
        <f t="shared" si="51"/>
        <v>29916</v>
      </c>
      <c r="J280" s="71">
        <f t="shared" si="51"/>
        <v>29916</v>
      </c>
    </row>
    <row r="281" spans="1:10" ht="20.25" customHeight="1">
      <c r="A281" s="95"/>
      <c r="B281" s="96">
        <v>273</v>
      </c>
      <c r="C281" s="13" t="s">
        <v>32</v>
      </c>
      <c r="D281" s="62" t="s">
        <v>147</v>
      </c>
      <c r="E281" s="76" t="s">
        <v>38</v>
      </c>
      <c r="F281" s="77"/>
      <c r="G281" s="78" t="s">
        <v>17</v>
      </c>
      <c r="H281" s="71">
        <f>H282</f>
        <v>38591</v>
      </c>
      <c r="I281" s="71">
        <f t="shared" si="51"/>
        <v>29916</v>
      </c>
      <c r="J281" s="71">
        <f t="shared" si="51"/>
        <v>29916</v>
      </c>
    </row>
    <row r="282" spans="1:10" ht="123" customHeight="1">
      <c r="A282" s="95"/>
      <c r="B282" s="96">
        <v>274</v>
      </c>
      <c r="C282" s="13" t="s">
        <v>114</v>
      </c>
      <c r="D282" s="62" t="s">
        <v>147</v>
      </c>
      <c r="E282" s="76" t="s">
        <v>38</v>
      </c>
      <c r="F282" s="77"/>
      <c r="G282" s="78" t="s">
        <v>2</v>
      </c>
      <c r="H282" s="71">
        <v>38591</v>
      </c>
      <c r="I282" s="71">
        <v>29916</v>
      </c>
      <c r="J282" s="71">
        <v>29916</v>
      </c>
    </row>
    <row r="283" spans="1:10" ht="20.25" customHeight="1">
      <c r="A283" s="95"/>
      <c r="B283" s="96">
        <v>275</v>
      </c>
      <c r="C283" s="93" t="s">
        <v>36</v>
      </c>
      <c r="D283" s="62" t="s">
        <v>147</v>
      </c>
      <c r="E283" s="66"/>
      <c r="F283" s="67"/>
      <c r="G283" s="46"/>
      <c r="H283" s="71">
        <v>0</v>
      </c>
      <c r="I283" s="71">
        <v>705424</v>
      </c>
      <c r="J283" s="71">
        <v>1457023</v>
      </c>
    </row>
    <row r="284" spans="1:10" ht="17.25" customHeight="1">
      <c r="A284" s="95"/>
      <c r="B284" s="96">
        <v>276</v>
      </c>
      <c r="C284" s="94" t="s">
        <v>6</v>
      </c>
      <c r="D284" s="62"/>
      <c r="E284" s="106"/>
      <c r="F284" s="107"/>
      <c r="G284" s="46"/>
      <c r="H284" s="71">
        <f>H8+H192+H283+H186</f>
        <v>196570130.68</v>
      </c>
      <c r="I284" s="71">
        <f>I8+I192+I283+I186</f>
        <v>67292963</v>
      </c>
      <c r="J284" s="71">
        <f>J8+J192+J283+J186</f>
        <v>38333263</v>
      </c>
    </row>
    <row r="285" spans="2:7" ht="13.5">
      <c r="B285" s="5"/>
      <c r="F285" s="2"/>
      <c r="G285" s="5"/>
    </row>
    <row r="286" spans="2:7" ht="13.5">
      <c r="B286" s="5"/>
      <c r="F286" s="2"/>
      <c r="G286" s="5"/>
    </row>
    <row r="287" spans="2:8" ht="13.5">
      <c r="B287" s="5"/>
      <c r="F287" s="2"/>
      <c r="G287" s="5"/>
      <c r="H287" s="101"/>
    </row>
  </sheetData>
  <sheetProtection/>
  <mergeCells count="177">
    <mergeCell ref="E264:F264"/>
    <mergeCell ref="E265:F265"/>
    <mergeCell ref="E266:F266"/>
    <mergeCell ref="E267:F267"/>
    <mergeCell ref="E173:F173"/>
    <mergeCell ref="E257:F257"/>
    <mergeCell ref="E208:F208"/>
    <mergeCell ref="E193:F193"/>
    <mergeCell ref="E192:F192"/>
    <mergeCell ref="E260:F260"/>
    <mergeCell ref="E57:F57"/>
    <mergeCell ref="E58:F58"/>
    <mergeCell ref="E59:F59"/>
    <mergeCell ref="E83:F83"/>
    <mergeCell ref="E85:F85"/>
    <mergeCell ref="E263:F263"/>
    <mergeCell ref="E75:F75"/>
    <mergeCell ref="E163:F163"/>
    <mergeCell ref="E164:F164"/>
    <mergeCell ref="E165:F165"/>
    <mergeCell ref="E51:F51"/>
    <mergeCell ref="E52:F52"/>
    <mergeCell ref="E53:F53"/>
    <mergeCell ref="E54:F54"/>
    <mergeCell ref="E55:F55"/>
    <mergeCell ref="E56:F56"/>
    <mergeCell ref="E40:F40"/>
    <mergeCell ref="E41:F41"/>
    <mergeCell ref="E42:F42"/>
    <mergeCell ref="E43:F43"/>
    <mergeCell ref="E44:F44"/>
    <mergeCell ref="E50:F50"/>
    <mergeCell ref="E261:F261"/>
    <mergeCell ref="E134:F134"/>
    <mergeCell ref="E136:F136"/>
    <mergeCell ref="E130:F130"/>
    <mergeCell ref="E247:F247"/>
    <mergeCell ref="E129:F129"/>
    <mergeCell ref="E252:F252"/>
    <mergeCell ref="E226:F226"/>
    <mergeCell ref="E166:F166"/>
    <mergeCell ref="E167:F167"/>
    <mergeCell ref="E254:F254"/>
    <mergeCell ref="E255:F255"/>
    <mergeCell ref="E256:F256"/>
    <mergeCell ref="E118:F118"/>
    <mergeCell ref="E207:F207"/>
    <mergeCell ref="E121:F121"/>
    <mergeCell ref="E140:F140"/>
    <mergeCell ref="E119:F119"/>
    <mergeCell ref="E120:F120"/>
    <mergeCell ref="E13:F13"/>
    <mergeCell ref="E8:F8"/>
    <mergeCell ref="E35:F35"/>
    <mergeCell ref="E111:F111"/>
    <mergeCell ref="E49:F49"/>
    <mergeCell ref="E113:F113"/>
    <mergeCell ref="E10:F10"/>
    <mergeCell ref="E17:F17"/>
    <mergeCell ref="E28:F28"/>
    <mergeCell ref="E23:F23"/>
    <mergeCell ref="E271:F271"/>
    <mergeCell ref="E273:F273"/>
    <mergeCell ref="E187:F187"/>
    <mergeCell ref="E188:F188"/>
    <mergeCell ref="E189:F189"/>
    <mergeCell ref="E190:F190"/>
    <mergeCell ref="E191:F191"/>
    <mergeCell ref="E268:F268"/>
    <mergeCell ref="E244:F244"/>
    <mergeCell ref="E242:F242"/>
    <mergeCell ref="E3:J3"/>
    <mergeCell ref="E2:J2"/>
    <mergeCell ref="E36:F36"/>
    <mergeCell ref="E4:J4"/>
    <mergeCell ref="E14:F14"/>
    <mergeCell ref="A5:J5"/>
    <mergeCell ref="E11:F11"/>
    <mergeCell ref="E12:F12"/>
    <mergeCell ref="E25:F25"/>
    <mergeCell ref="E9:F9"/>
    <mergeCell ref="E18:F18"/>
    <mergeCell ref="E26:F26"/>
    <mergeCell ref="E20:F20"/>
    <mergeCell ref="E19:F19"/>
    <mergeCell ref="E21:F21"/>
    <mergeCell ref="E24:F24"/>
    <mergeCell ref="E15:F15"/>
    <mergeCell ref="E16:F16"/>
    <mergeCell ref="E203:F203"/>
    <mergeCell ref="E196:F196"/>
    <mergeCell ref="E108:F108"/>
    <mergeCell ref="E195:F195"/>
    <mergeCell ref="E22:F22"/>
    <mergeCell ref="E72:F72"/>
    <mergeCell ref="E200:F200"/>
    <mergeCell ref="E135:F135"/>
    <mergeCell ref="E27:F27"/>
    <mergeCell ref="E29:F29"/>
    <mergeCell ref="E210:F210"/>
    <mergeCell ref="E38:F38"/>
    <mergeCell ref="E73:F73"/>
    <mergeCell ref="E106:F106"/>
    <mergeCell ref="E107:F107"/>
    <mergeCell ref="E45:F45"/>
    <mergeCell ref="E46:F46"/>
    <mergeCell ref="E137:F137"/>
    <mergeCell ref="E37:F37"/>
    <mergeCell ref="E70:F70"/>
    <mergeCell ref="E141:F141"/>
    <mergeCell ref="E109:F109"/>
    <mergeCell ref="E39:F39"/>
    <mergeCell ref="E115:F115"/>
    <mergeCell ref="E93:F93"/>
    <mergeCell ref="E105:F105"/>
    <mergeCell ref="E47:F47"/>
    <mergeCell ref="E48:F48"/>
    <mergeCell ref="E1:J1"/>
    <mergeCell ref="E241:F241"/>
    <mergeCell ref="E139:F139"/>
    <mergeCell ref="E133:F133"/>
    <mergeCell ref="E132:F132"/>
    <mergeCell ref="E204:F204"/>
    <mergeCell ref="E205:F205"/>
    <mergeCell ref="E202:F202"/>
    <mergeCell ref="E199:F199"/>
    <mergeCell ref="E197:F197"/>
    <mergeCell ref="E77:F77"/>
    <mergeCell ref="E209:F209"/>
    <mergeCell ref="E201:F201"/>
    <mergeCell ref="E198:F198"/>
    <mergeCell ref="E116:F116"/>
    <mergeCell ref="E88:F88"/>
    <mergeCell ref="E90:F90"/>
    <mergeCell ref="E172:F172"/>
    <mergeCell ref="E114:F114"/>
    <mergeCell ref="E117:F117"/>
    <mergeCell ref="E284:F284"/>
    <mergeCell ref="E250:F250"/>
    <mergeCell ref="E206:F206"/>
    <mergeCell ref="E229:F229"/>
    <mergeCell ref="E251:F251"/>
    <mergeCell ref="E227:F227"/>
    <mergeCell ref="E259:F259"/>
    <mergeCell ref="E231:F231"/>
    <mergeCell ref="E245:F245"/>
    <mergeCell ref="E246:F246"/>
    <mergeCell ref="E78:F78"/>
    <mergeCell ref="E80:F80"/>
    <mergeCell ref="E126:F126"/>
    <mergeCell ref="E127:F127"/>
    <mergeCell ref="E128:F128"/>
    <mergeCell ref="E110:F110"/>
    <mergeCell ref="E112:F112"/>
    <mergeCell ref="E95:F95"/>
    <mergeCell ref="E98:F98"/>
    <mergeCell ref="E100:F100"/>
    <mergeCell ref="E162:F162"/>
    <mergeCell ref="E270:F270"/>
    <mergeCell ref="E224:F224"/>
    <mergeCell ref="E249:F249"/>
    <mergeCell ref="E232:F232"/>
    <mergeCell ref="E225:F225"/>
    <mergeCell ref="E230:F230"/>
    <mergeCell ref="E262:F262"/>
    <mergeCell ref="E269:F269"/>
    <mergeCell ref="E239:F239"/>
    <mergeCell ref="E272:F272"/>
    <mergeCell ref="E240:F240"/>
    <mergeCell ref="E212:F212"/>
    <mergeCell ref="E211:F211"/>
    <mergeCell ref="E194:F194"/>
    <mergeCell ref="E138:F138"/>
    <mergeCell ref="E158:F158"/>
    <mergeCell ref="E159:F159"/>
    <mergeCell ref="E160:F160"/>
    <mergeCell ref="E161:F161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2022-08-30T04:29:08Z</cp:lastPrinted>
  <dcterms:created xsi:type="dcterms:W3CDTF">2007-10-12T08:23:45Z</dcterms:created>
  <dcterms:modified xsi:type="dcterms:W3CDTF">2022-08-31T07:48:20Z</dcterms:modified>
  <cp:category/>
  <cp:version/>
  <cp:contentType/>
  <cp:contentStatus/>
</cp:coreProperties>
</file>