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2120" windowHeight="9120" activeTab="1"/>
  </bookViews>
  <sheets>
    <sheet name="прилож6" sheetId="1" r:id="rId1"/>
    <sheet name="прилож7 " sheetId="2" r:id="rId2"/>
  </sheets>
  <definedNames>
    <definedName name="_xlnm.Print_Titles" localSheetId="0">'прилож6'!$8:$9</definedName>
    <definedName name="_xlnm.Print_Area" localSheetId="0">'прилож6'!$A$1:$I$228</definedName>
    <definedName name="_xlnm.Print_Area" localSheetId="1">'прилож7 '!$A$1:$J$289</definedName>
  </definedNames>
  <calcPr fullCalcOnLoad="1"/>
</workbook>
</file>

<file path=xl/sharedStrings.xml><?xml version="1.0" encoding="utf-8"?>
<sst xmlns="http://schemas.openxmlformats.org/spreadsheetml/2006/main" count="2110" uniqueCount="537">
  <si>
    <t>0800</t>
  </si>
  <si>
    <t>0801</t>
  </si>
  <si>
    <t>0104</t>
  </si>
  <si>
    <t>Социальная политика</t>
  </si>
  <si>
    <t>1000</t>
  </si>
  <si>
    <t>1001</t>
  </si>
  <si>
    <t>Всего</t>
  </si>
  <si>
    <t>0309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</si>
  <si>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</si>
  <si>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</si>
  <si>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</si>
  <si>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</si>
  <si>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</si>
  <si>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</si>
  <si>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</si>
  <si>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</si>
  <si>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</si>
  <si>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</si>
  <si>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0100</t>
  </si>
  <si>
    <t>0102</t>
  </si>
  <si>
    <t>Резервные фонды</t>
  </si>
  <si>
    <t>Жилищно-коммунальное хозяйство</t>
  </si>
  <si>
    <t>0500</t>
  </si>
  <si>
    <t>0503</t>
  </si>
  <si>
    <t>Целевая статья</t>
  </si>
  <si>
    <t>Ведомственная структура расходов бюджета поселка Балахта</t>
  </si>
  <si>
    <t>6</t>
  </si>
  <si>
    <t>0111</t>
  </si>
  <si>
    <t>0113</t>
  </si>
  <si>
    <t>0310</t>
  </si>
  <si>
    <t>0409</t>
  </si>
  <si>
    <t>Вид расхо-дов</t>
  </si>
  <si>
    <t>Код ведомства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</si>
  <si>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</si>
  <si>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</si>
  <si>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9</t>
  </si>
  <si>
    <t>10</t>
  </si>
  <si>
    <t>Условно-утвержденные расходы</t>
  </si>
  <si>
    <t>Администрация поселка Балахта</t>
  </si>
  <si>
    <t>240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</si>
  <si>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</si>
  <si>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</si>
  <si>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</si>
  <si>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11</t>
  </si>
  <si>
    <t>12</t>
  </si>
  <si>
    <t>13</t>
  </si>
  <si>
    <t>14</t>
  </si>
  <si>
    <t>200</t>
  </si>
  <si>
    <t>Иные закупки товаров, работ и услуг для обеспечения государственных (муниципальных) нужд</t>
  </si>
  <si>
    <t>32</t>
  </si>
  <si>
    <t>33</t>
  </si>
  <si>
    <t>34</t>
  </si>
  <si>
    <t>35</t>
  </si>
  <si>
    <t>37</t>
  </si>
  <si>
    <t>38</t>
  </si>
  <si>
    <t>Национальная безопасность и правоохранительная деятельность</t>
  </si>
  <si>
    <t>0300</t>
  </si>
  <si>
    <t>39</t>
  </si>
  <si>
    <t>40</t>
  </si>
  <si>
    <t>41</t>
  </si>
  <si>
    <t>51</t>
  </si>
  <si>
    <t>52</t>
  </si>
  <si>
    <t>53</t>
  </si>
  <si>
    <t>54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</si>
  <si>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</si>
  <si>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</si>
  <si>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</si>
  <si>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</si>
  <si>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</si>
  <si>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</si>
  <si>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</si>
  <si>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</si>
  <si>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</si>
  <si>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</si>
  <si>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Культура, кинематография</t>
  </si>
  <si>
    <t>68</t>
  </si>
  <si>
    <t>69</t>
  </si>
  <si>
    <t>70</t>
  </si>
  <si>
    <t>300</t>
  </si>
  <si>
    <t>310</t>
  </si>
  <si>
    <t>76</t>
  </si>
  <si>
    <t>77</t>
  </si>
  <si>
    <t>79</t>
  </si>
  <si>
    <t>500</t>
  </si>
  <si>
    <t>№ строк</t>
  </si>
  <si>
    <t>Наименование главных распорядителей и наименование показателей бюджетной классификации</t>
  </si>
  <si>
    <t>Вид расходов</t>
  </si>
  <si>
    <t>Раздел, подраздел</t>
  </si>
  <si>
    <t>Обеспечение пожарной безопасности</t>
  </si>
  <si>
    <t>Публичные нормативные социальные выплаты гражданам</t>
  </si>
  <si>
    <t>Социальное обеспечение и иные выплаты населению</t>
  </si>
  <si>
    <t>800</t>
  </si>
  <si>
    <t>78</t>
  </si>
  <si>
    <t>99</t>
  </si>
  <si>
    <t>Благоустройство</t>
  </si>
  <si>
    <t>Иные бюджетные ассигнования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</si>
  <si>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</si>
  <si>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</si>
  <si>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Иные закупки товаров, работ и услуг для обеспечения государственных (муниципальных) нужд </t>
  </si>
  <si>
    <t>Пенсионное обеспечение</t>
  </si>
  <si>
    <t>Культура</t>
  </si>
  <si>
    <t>Предоставление субсидий  бюджетным, автономным учреждениям и иным некоммерческим организациям</t>
  </si>
  <si>
    <t>Другие общегосударственные вопросы</t>
  </si>
  <si>
    <t>110</t>
  </si>
  <si>
    <t>103</t>
  </si>
  <si>
    <t>104</t>
  </si>
  <si>
    <t>105</t>
  </si>
  <si>
    <t>106</t>
  </si>
  <si>
    <t>107</t>
  </si>
  <si>
    <t>108</t>
  </si>
  <si>
    <t>109</t>
  </si>
  <si>
    <t>114</t>
  </si>
  <si>
    <t>850</t>
  </si>
  <si>
    <t>Уплата налогов, сборов и иных платежей</t>
  </si>
  <si>
    <t>18</t>
  </si>
  <si>
    <t>30</t>
  </si>
  <si>
    <t>31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</si>
  <si>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</si>
  <si>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0501</t>
  </si>
  <si>
    <t>244</t>
  </si>
  <si>
    <t>Жилищное хозяйство</t>
  </si>
  <si>
    <t>7</t>
  </si>
  <si>
    <t>8</t>
  </si>
  <si>
    <t>48</t>
  </si>
  <si>
    <t>49</t>
  </si>
  <si>
    <t>50</t>
  </si>
  <si>
    <t>55</t>
  </si>
  <si>
    <t>56</t>
  </si>
  <si>
    <t>57</t>
  </si>
  <si>
    <t>75</t>
  </si>
  <si>
    <t>8200000000</t>
  </si>
  <si>
    <t>8220000410</t>
  </si>
  <si>
    <t>8220000420</t>
  </si>
  <si>
    <t xml:space="preserve">010000000 </t>
  </si>
  <si>
    <t>0140000000</t>
  </si>
  <si>
    <t>0140009110</t>
  </si>
  <si>
    <t>8220000000</t>
  </si>
  <si>
    <t>8220001180</t>
  </si>
  <si>
    <t>0100000000</t>
  </si>
  <si>
    <t>0110000000</t>
  </si>
  <si>
    <t>0110009120</t>
  </si>
  <si>
    <t>0110009140</t>
  </si>
  <si>
    <t>0110009150</t>
  </si>
  <si>
    <t>0130000000</t>
  </si>
  <si>
    <t>0130009160</t>
  </si>
  <si>
    <t>0130009170</t>
  </si>
  <si>
    <t>0120009120</t>
  </si>
  <si>
    <t>0140009150</t>
  </si>
  <si>
    <t>0110009110</t>
  </si>
  <si>
    <t>0110009130</t>
  </si>
  <si>
    <t>0210008120</t>
  </si>
  <si>
    <t>0140009130</t>
  </si>
  <si>
    <t>0110009160</t>
  </si>
  <si>
    <t>8220075140</t>
  </si>
  <si>
    <t>Расходы на выплату персоналу государственных (муниципальных) органов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</si>
  <si>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</si>
  <si>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 xml:space="preserve">Межбюджетные трансферты
</t>
  </si>
  <si>
    <t>Функционирование финансового органа администрации поселка Балахта</t>
  </si>
  <si>
    <t>Резервные фонды в рамках непрограммных расходов отдельных органов местного самоуправления</t>
  </si>
  <si>
    <t>27</t>
  </si>
  <si>
    <t>71</t>
  </si>
  <si>
    <t>72</t>
  </si>
  <si>
    <t>73</t>
  </si>
  <si>
    <t>74</t>
  </si>
  <si>
    <t>870</t>
  </si>
  <si>
    <t>Резервные средства</t>
  </si>
  <si>
    <t>(рублей)</t>
  </si>
  <si>
    <t>25</t>
  </si>
  <si>
    <t>26</t>
  </si>
  <si>
    <t>Функционирование администрации поселка Балахта</t>
  </si>
  <si>
    <t>Расходы на выплаты персоналу казенных учреждений</t>
  </si>
  <si>
    <t>0408</t>
  </si>
  <si>
    <t>0120009110</t>
  </si>
  <si>
    <t>810</t>
  </si>
  <si>
    <t>101</t>
  </si>
  <si>
    <t>102</t>
  </si>
  <si>
    <t>115</t>
  </si>
  <si>
    <t>Транспорт</t>
  </si>
  <si>
    <t>19</t>
  </si>
  <si>
    <t>20</t>
  </si>
  <si>
    <t>21</t>
  </si>
  <si>
    <t>22</t>
  </si>
  <si>
    <t>23</t>
  </si>
  <si>
    <t>24</t>
  </si>
  <si>
    <t>36</t>
  </si>
  <si>
    <t>119</t>
  </si>
  <si>
    <t>540</t>
  </si>
  <si>
    <t>Иные межбюджетные  трансферты</t>
  </si>
  <si>
    <t>151</t>
  </si>
  <si>
    <t>0140009170</t>
  </si>
  <si>
    <t>47</t>
  </si>
  <si>
    <t>121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</si>
  <si>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</si>
  <si>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</si>
  <si>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</si>
  <si>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</si>
  <si>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</si>
  <si>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</si>
  <si>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</si>
  <si>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</si>
  <si>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</si>
  <si>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</si>
  <si>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</si>
  <si>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Закупка товаров, работ и услуг для обеспечения государственных (муниципальных) нужд</t>
  </si>
  <si>
    <t xml:space="preserve">Муниципальная программа «Устойчивое развитие  и жизнеобеспечение территории поселка  Балахта »                                  </t>
  </si>
  <si>
    <t>Муниципальная программа «Устойчивое развитие  и жизнеобеспечение территории поселка  Балахта »</t>
  </si>
  <si>
    <t>Подпрограмма "Благоустройство территории  поселка  Балахта"</t>
  </si>
  <si>
    <t>Закупка товаров, работ и услуг для обеспечения  государственных (муниципальных) нужд</t>
  </si>
  <si>
    <t>Закупка товаров, работ и услуг для  обеспечения государственных (муниципальных) нужд</t>
  </si>
  <si>
    <t>Муниципальная программа «Устойчивое развитие  и жизнеобеспечение территории  поселка Балахта »</t>
  </si>
  <si>
    <t>0120000000</t>
  </si>
  <si>
    <t>0140009140</t>
  </si>
  <si>
    <t>15</t>
  </si>
  <si>
    <t>16</t>
  </si>
  <si>
    <t>17</t>
  </si>
  <si>
    <t>28</t>
  </si>
  <si>
    <t>29</t>
  </si>
  <si>
    <t>42</t>
  </si>
  <si>
    <t>43</t>
  </si>
  <si>
    <t>0110009170</t>
  </si>
  <si>
    <t>44</t>
  </si>
  <si>
    <t>45</t>
  </si>
  <si>
    <t>46</t>
  </si>
  <si>
    <t>0210008130</t>
  </si>
  <si>
    <t>Расчеты по перечислениям другим бюджетам бюджетной системы РФ</t>
  </si>
  <si>
    <t>Другие вопросы в области культуры</t>
  </si>
  <si>
    <t>0804</t>
  </si>
  <si>
    <t>135</t>
  </si>
  <si>
    <t>136</t>
  </si>
  <si>
    <t>137</t>
  </si>
  <si>
    <t>Приложение № 7</t>
  </si>
  <si>
    <t>138</t>
  </si>
  <si>
    <t>139</t>
  </si>
  <si>
    <t>140</t>
  </si>
  <si>
    <t>141</t>
  </si>
  <si>
    <t>142</t>
  </si>
  <si>
    <t>2020 год</t>
  </si>
  <si>
    <t>Подпрограмма "Обеспечение безопасности жителей территории поселка Балахта"</t>
  </si>
  <si>
    <t xml:space="preserve">Иные межбюджетные трансферты
</t>
  </si>
  <si>
    <t>Доплата к пенсии муниципальным служащим</t>
  </si>
  <si>
    <t>0210000000</t>
  </si>
  <si>
    <t xml:space="preserve">Всего 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</si>
  <si>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</si>
  <si>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</si>
  <si>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</si>
  <si>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</si>
  <si>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</si>
  <si>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</si>
  <si>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</si>
  <si>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</si>
  <si>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</si>
  <si>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</si>
  <si>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Прочие мероприятия по благоустройству и санитарно-экологической обстановке в рамках  подпрограммы "Благоустройство территории  поселка Балахта" муниципальной программы «Устойчивое развитие  и жизнеобеспечение территории   поселка Балахта»</t>
  </si>
  <si>
    <t>Прочие мероприятия по благоустройству и санитарно-экологической обстановке  в рамках подпрограммы "Благоустройство территории  поселка Балахта" муниципальной программы «Устойчивое развитие  и жизнеобеспечение территории  поселка Балахта»</t>
  </si>
  <si>
    <t>143</t>
  </si>
  <si>
    <t>144</t>
  </si>
  <si>
    <t>145</t>
  </si>
  <si>
    <t>146</t>
  </si>
  <si>
    <t>147</t>
  </si>
  <si>
    <t>148</t>
  </si>
  <si>
    <t>149</t>
  </si>
  <si>
    <t>0200000000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</si>
  <si>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</si>
  <si>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</si>
  <si>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</si>
  <si>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</si>
  <si>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</si>
  <si>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</si>
  <si>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</si>
  <si>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</si>
  <si>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</si>
  <si>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</si>
  <si>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</si>
  <si>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</si>
  <si>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</si>
  <si>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</si>
  <si>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</si>
  <si>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0140009180</t>
  </si>
  <si>
    <t xml:space="preserve">Предоставление межбюджетных трансфертов из бюджета поселения бюджету муниципального района на исполнение переданных полномочий по муниципальному жилищному контролю в рамках подпрограммы "Прочие мероприятия поселка Балахта" муниципальной программы «Устойчивое развитие  и жизнеобеспечение территории  поселка Балахта» 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</si>
  <si>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</si>
  <si>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</si>
  <si>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</si>
  <si>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</si>
  <si>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</si>
  <si>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</si>
  <si>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</si>
  <si>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</si>
  <si>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</si>
  <si>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</si>
  <si>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</si>
  <si>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</si>
  <si>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</si>
  <si>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0140009190</t>
  </si>
  <si>
    <t>Муниципальная программа «Устойчивое развитие  и жизнеобеспечение территории поселка Балахта»</t>
  </si>
  <si>
    <t xml:space="preserve">Муниципальная программа «Организация досуга населения в области культуры на территории поселка Балахта»                                                             </t>
  </si>
  <si>
    <t>Подпрограмма "Развитие культуры и спорта на территории муниципального образования поселок Балахта"</t>
  </si>
  <si>
    <t>111</t>
  </si>
  <si>
    <t>112</t>
  </si>
  <si>
    <t>113</t>
  </si>
  <si>
    <t xml:space="preserve">Предоставление межбюджетных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программы «Организация досуга населения в области культуры на территории  поселка Балахта»             </t>
  </si>
  <si>
    <t>116</t>
  </si>
  <si>
    <t>117</t>
  </si>
  <si>
    <t>118</t>
  </si>
  <si>
    <t>122</t>
  </si>
  <si>
    <t>123</t>
  </si>
  <si>
    <t xml:space="preserve">Подпрограмма  "Обеспечение безопасности жителей территории поселка Балахта" </t>
  </si>
  <si>
    <t>Подпрограмма «Прочие мероприятия поселка Балахта»</t>
  </si>
  <si>
    <t>Подпрограмма "Обеспечение безопасности жителей территории  поселка Балахта"</t>
  </si>
  <si>
    <t>Обеспечение защиты населения и территории от ЧС природного и техногенного характера в рамках  подпрограммы "Обеспечение безопасности жителей территории поселка Балахта" муниципальной программы «Устойчивое развитие  и жизнеобеспечение территории поселка Балахта»</t>
  </si>
  <si>
    <t>Обеспечение защиты населения и территории от ЧС природного и техногенного характера в рамках  подпрограммы "Обеспечение безопасности жителей территории  поселка Балахта" муниципальной программы «Устойчивое развитие и жизнеобеспечение территории поселка Балахта»</t>
  </si>
  <si>
    <t>Муниципальная программа «Устойчивое развитие  и жизнеобеспечение территории  поселка  Балахта»</t>
  </si>
  <si>
    <t xml:space="preserve">подпрограмма "Содержание и ремонт дорог, обеспечение автобусного сообщения на территории  поселка Балахта" </t>
  </si>
  <si>
    <t xml:space="preserve"> Подпрограмма «Прочие мероприятия поселка Балахта»</t>
  </si>
  <si>
    <t xml:space="preserve">Прочие мероприятия (взносы на капитальный ремонт муниципального жилья) в рамках подпрограммы "Прочие мероприятия поселка Балахта" муниципальной программы «Устойчивое развитие и жизнеобеспечение территории поселка Балахта» </t>
  </si>
  <si>
    <t>Подпрограмма  "Благоустройство территории поселка Балахта"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</si>
  <si>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программы "Организация досуга населения в области культуры и спорта на территории поселка Балахта"</t>
  </si>
  <si>
    <t>Организация и проведение культурных мероприятий, поддержка и развитие творчества,  в рамках программы "Организация досуга населения в области культуры и спорта на территории поселка Балахта"</t>
  </si>
  <si>
    <t>Предоставление межбюджетных трансфертов бюджету муниципального района  из бюджета поселения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 в рамках программы "Организация досуга населения в области культуры и спорта на территории поселка Балахта"</t>
  </si>
  <si>
    <t>Подпрограмма «Прочие мероприятия  поселка Балахта»</t>
  </si>
  <si>
    <t>Доплаты к пенсии муниципальным служащим в рамках подпрограммы «Прочие мероприятия поселка Балахта» муниципальной программы «Устойчивое развитие  и жизнеобеспечение территории  поселка Балахта »</t>
  </si>
  <si>
    <t>Подпрограмма "Благоустройство территории поселка Балахта "</t>
  </si>
  <si>
    <t>Муниципальная программа «Устойчивое развитие и жизнеобеспечение территории поселка Балахта»</t>
  </si>
  <si>
    <t xml:space="preserve">Обеспечение содержания и ремонта уличного освещения  в рамках подпрограммы "Благоустройство территории поселка Балахта муниципальной программы «Устойчивое развитие  и жизнеобеспечение территории поселка Балахта» </t>
  </si>
  <si>
    <t xml:space="preserve">Обеспечение работ по содержанию сетей водоснабжения, водоотведения  в рамках подпрограммы "Благоустройство территории поселка Балахта" муниципальной программы «Устойчивое развитие и жизнеобеспечение территории  поселка Балахта» </t>
  </si>
  <si>
    <t>Прочие мероприятия по благоустройству и санитарно-экологической обстановке  в рамках подпрограммы "Благоустройство территории поселка Балахта" муниципальной программы «Устойчивое развитие  и жизнеобеспечение территории   поселка Балахта»</t>
  </si>
  <si>
    <t>Прочие мероприятия по благоустройству и санитарно-экологической обстановке  в рамках подпрограммы "Благоустройство территории поселка Балахта" муниципальной программы «Устойчивое развитие и жизнеобеспечение территории   поселка Балахта»</t>
  </si>
  <si>
    <t xml:space="preserve">Подпрограмма "Содержание и ремонт дорог, обеспечение автобусного сообщения на территории поселка Балахта" муниципальной программы «Устойчивое развитие и жизнеобеспечение территории поселка Балахта» </t>
  </si>
  <si>
    <t>Подпрограмма  «Прочие мероприятия поселка Балахта»</t>
  </si>
  <si>
    <t xml:space="preserve">Предоставление межбюджетных трансфертов из бюджета поселения бюджету муниципального района на исполнение переданных полномочий по муниципальному финансовому контролю в рамках подпрограммы "Прочие мероприятия поселка Балахта" муниципальной программы «Устойчивое развитие  и жизнеобеспечение территории  поселка Балахта» </t>
  </si>
  <si>
    <t>Предоставление межбюджетных трансфертов из бюджета поселения бюджету муниципального района на исполнение переданных полномочий по муниципальному финансовому контролю</t>
  </si>
  <si>
    <t xml:space="preserve">Предоставление межбюджетных трансфертов из бюджета поселения бюджету муниципального района на исполнение переданных полномочий по утверждению краткосрочных планов проведения капитального ремонта многоквартирных домов в рамках подпрограммы "Прочие мероприятия поселка Балахта" муниципальной программы «Устойчивое развитие  и жизнеобеспечение территории  поселка Балахта» </t>
  </si>
  <si>
    <t>Организация и проведение культурных мероприятий, поддержка и развитие творчества,  в рамках муниципальной программы «Организация досуга населения в области культуры и спорта на территории поселка Балахта»</t>
  </si>
  <si>
    <t>Непрограммные расходы органов местного самоуправления</t>
  </si>
  <si>
    <t>Глава местной администрации (исполнительно-распорядительного образования) в рамках непрограммных расходов органов местного самоуправления</t>
  </si>
  <si>
    <t xml:space="preserve">Обеспечение работ по содержанию сетей водоснабжения, водоотведения  в рамках подпрограммы  "Благоустройство территории  поселка Балахта" муниципальной программы «Устойчивое развитие  и жизнеобеспечение территории  поселка Балахта» </t>
  </si>
  <si>
    <t xml:space="preserve">Подпрограмма "Содержание и ремонт дорог, обеспечение автобусного сообщения на территории  поселка Балахта" </t>
  </si>
  <si>
    <t xml:space="preserve">Содержание автомобильных дорог  (отсыпка и ремонт дорожного полотна, грейдерование улиц, расчистка улиц от снега, выкашивание травы на обочинах) в рамках подпрограммы "Содержание и ремонт дорог, обеспечение автобусного сообщения на территории  поселка Балахта" муниципальной программы «Устойчивое развитие  и жизнеобеспечение территории  поселка Балахта» </t>
  </si>
  <si>
    <t xml:space="preserve">Обеспечение содержания и ремонта уличного освещения  в рамках подпрограммы  "Благоустройство территории  поселка  Балахта" муниципальной программы «Устойчивое развитие и жизнеобеспечение территории поселка Балахта» </t>
  </si>
  <si>
    <t xml:space="preserve">Содержание мест захоронения в рамках подпрограммы  "Благоустройство территории поселка  Балахта" муниципальной программы «Устойчивое развитие и жизнеобеспечение территории  поселка  Балахта» </t>
  </si>
  <si>
    <t>Предоставление межбюджетных трансфертов бюджету муниципального района  из бюджета поселения по созданию условий для организации досуга и обеспечения жителей поселения услугами организаций культуры (обслуживающий персонал) в рамках программы  "Организация досуга населения в области культуры и спорта на территории поселка Балахта»</t>
  </si>
  <si>
    <t xml:space="preserve">Содержание мест захоронения в рамках подпрограммы "Благоустройство территории поселка  Балахта" муниципальной программы «Устойчивое развитие и жизнеобеспечение территории  поселка Балахта» </t>
  </si>
  <si>
    <t>Предоставление поселениям иного межбюджетного трансферта на организацию и проведение акарицидных обработок мест массового отдыха населения в рамках подпрограммы "Обеспечение безопасности жителей территории поселка Балахта" муниципальной программы «Устойчивое развитие  и жизнеобеспечение территории поселка Балахта»</t>
  </si>
  <si>
    <t xml:space="preserve">Предоставление межбюджетных трансфертов бюджету муниципального района  из бюджета поселения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 в рамках программы "Развитие культуры на территории поселка Балахта» </t>
  </si>
  <si>
    <t>Предоставление межбюджетных трансфертов бюджету муниципального района  из бюджета поселения по созданию условий для организации досуга и обеспечения жителей поселения услугами организаций культуры (обслуживающий персонал) в рамках программы «Организация досуга населения в области культуры и спорта на территории  поселка Балахта»</t>
  </si>
  <si>
    <t>Приложение № 6</t>
  </si>
  <si>
    <t>Иной межбюджетный трансферт на обеспечение первичных мер пожарной безопасности, в рамках  подпрограммы "Обеспечение безопасности жителей территории  поселка Балахта" муниципальной программы «Устойчивое развитие и жизнеобеспечение территории поселка Балахта»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</si>
  <si>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</si>
  <si>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</si>
  <si>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</si>
  <si>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</si>
  <si>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</si>
  <si>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</si>
  <si>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</si>
  <si>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</si>
  <si>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</si>
  <si>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</si>
  <si>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Прочие мероприятия по благоустройству и санитарно-экологической обстановке в рамках подпрограммы "Благоустройство территории поселка Балахта" муниципальной программы «Устойчивое развитие и жизнеобеспечение территории поселка Балахта»</t>
  </si>
  <si>
    <t>2021 год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</si>
  <si>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</si>
  <si>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</si>
  <si>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</si>
  <si>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</si>
  <si>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</si>
  <si>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</si>
  <si>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</si>
  <si>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</si>
  <si>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</si>
  <si>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</si>
  <si>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</si>
  <si>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</si>
  <si>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</si>
  <si>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</si>
  <si>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Иной межбюджетный трансферт бюджетам поселений на региональные выплаты и выплаты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</si>
  <si>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 xml:space="preserve">Муниципальная программа «Устойчивое развитие  и жизнеобеспечение территории поселка Балахта»                                  </t>
  </si>
  <si>
    <t>204</t>
  </si>
  <si>
    <t>Иной межбюджетный трансферт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"Содержание и ремонт дорог, обеспечение автобусного сообщения на территории  поселка Балахта" муниципальной программы «Устойчивое развитие  и жизнеобеспечение территории  поселка Балахта»</t>
  </si>
  <si>
    <t>01200А9170</t>
  </si>
  <si>
    <t>0120001070</t>
  </si>
  <si>
    <t>Организация регулярных перевозок пассажиров и багажа автотранспортом по пригородным и городским маршрутам по регулируемым тарифам в рамках подпрограммы "Содержание и ремонт дорог, обеспечение автобусного сообщения на территории поселка Балахта муниципальной программы "Устойчивое развитие и жизнеобеспечение территории поселка Балахта"</t>
  </si>
  <si>
    <t>01200A9170</t>
  </si>
  <si>
    <t>Софинансирование к иному межбюджетному трансферту на капитальный ремонт и ремонт автомобильных дорог общего пользования местного значения за счет средств дорожного фонда Красноярского края  в рамках подпрограммы "Содержание и ремонт дорог, обеспечение автобусного сообщения на территории  поселка Балахта" муниципальной программы «Устойчивое развитие и жизнеобеспечение территории  поселка Балахта»</t>
  </si>
  <si>
    <t>Иные 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и ремонт дорог, обеспечение автобусного сообщения на территории поселка Балахта" муниципальной программы «Устойчивое развитие и жизнеобеспечение территории поселка Балахта»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</si>
  <si>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</si>
  <si>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</si>
  <si>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</si>
  <si>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</si>
  <si>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</si>
  <si>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</si>
  <si>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</si>
  <si>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</si>
  <si>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</si>
  <si>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01200S5090</t>
  </si>
  <si>
    <t>Предоставление поселениям иного межбюджетного трансферта на организацию и проведение акарицидных обработок мест массового отдыха населения в рамках подпрограммы "Обеспечение безопасности жителей территории поселка Балахта" муниципальной программы «Устойчивое развитие и жизнеобеспечение территории поселка Балахта»</t>
  </si>
  <si>
    <t>01300S5550</t>
  </si>
  <si>
    <t>Иной межбюджетный трансферт на обеспечение первичных мер пожарной безопасности в рамках подпрограммы "Обеспечение безопасности жителей территории поселка Балахта" муниципальной программы «Устойчивое развитие и жизнеобеспечение территории поселка Балахта»</t>
  </si>
  <si>
    <t>01300S4120</t>
  </si>
  <si>
    <t xml:space="preserve"> 2022 год</t>
  </si>
  <si>
    <t>8220010490</t>
  </si>
  <si>
    <t>на 2020 год и плановый период 2021 - 2022 годов</t>
  </si>
  <si>
    <t>Распределение бюджетных ассигнований по целевым статьям (муниципальным программам бюджета поселка Балахта и непрограммным направлениям деятельности), группам и подгруппам видов расходов, разделам, подразделам классификации расходов местного бюджета на 2020 год и плановый период 2021-2022 годов</t>
  </si>
  <si>
    <t>2022 год</t>
  </si>
  <si>
    <t>Членские взносы в совет муниципального образования в рамках подпрограммы "Прочие мероприятия поселка Балахта" муниципальной программы «Устойчивое развитие  и жизнеобеспечение территории поселка Балахта»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</si>
  <si>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</si>
  <si>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Прочие мероприятия (оценка муниципального имущества) в рамках подпрограммы «Прочие мероприятия поселка Балахта» муниципальной программы "Устойчивое развитие и жизнеобеспечение территории поселка Балахта"</t>
  </si>
  <si>
    <t xml:space="preserve">Прочее по благоустройству (обеспечение работ по сбору ТБО, уборка несанкционированных свалок, откачка сточных вод и т.д.) в рамках подпрограммы  "Благоустройство территории  поселка Балахта" муниципальной программы «Устойчивое развитие  и жизнеобеспечение территории  поселка Балахта» </t>
  </si>
  <si>
    <t>Обеспечение пожарной безопасности населения и территории поселка Балахта в рамках подпрограммы "Обеспечение безопасности жителей территории поселка Балахта" муниципальной программы «Устойчивое развитие и жизнеобеспечение территории поселка Балахта»</t>
  </si>
  <si>
    <t>к решению  Балахтинского  поселкового  Совета депутатов от 20.12.2019 № вн-169р  "О бюджете поселка Балахта на 2020 год  и плановый период 2021-2022 годов"</t>
  </si>
  <si>
    <t>к решению  Балахтинского  поселкового  Совета депутатов  от 20.12.2019 № вн-169р  "О бюджете поселка Балахта на 2020 год  и плановый период 2021-2022 годов"</t>
  </si>
  <si>
    <t xml:space="preserve">Отдельные мероприятия в области автомобильного транспорта (расходы на возмещение выпадающих доходов за счет разницы между предельными тарифами на перевозку пассажиров и расчетными тарифами) в рамках подпрограммы "Содержание и ремонт дорог, обеспечение автобусного сообщения на территории поселка Балахта" муниципальной программы «Устойчивое развитие  и жизнеобеспечение территории поселка Балахта» 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</si>
  <si>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услуг.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</si>
  <si>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 работ услуг</t>
  </si>
  <si>
    <t>Приложение № 5</t>
  </si>
  <si>
    <t>012R310601</t>
  </si>
  <si>
    <t xml:space="preserve">Иной межбюджетный трансферт бюджетам муниципальных образований района на обустройство и восстановление воинских захоронений рамках подпрограммы  "Благоустройство территории  поселка Балахта" муниципальной программы «Устойчивое развитие  и жизнеобеспечение территории  поселка Балахта» </t>
  </si>
  <si>
    <t>01100L2990</t>
  </si>
  <si>
    <t>01200S5080</t>
  </si>
  <si>
    <t>Иные межбюджетные трансферты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и ремонт дорог, обеспечение автобусного сообщения на территории поселка Балахта" муниципальной программы «Устойчивое развитие и жизнеобеспечение территории поселка Балахта»</t>
  </si>
  <si>
    <t xml:space="preserve">Софинансирование к иному межбюджетному трансферту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и ремонт дорог, обеспечение автобусного сообщения на территории  поселка Балахта" муниципальной программы «Устойчивое развитие  и жизнеобеспечение территории  поселка Балахта» </t>
  </si>
  <si>
    <t>01200А9140</t>
  </si>
  <si>
    <t xml:space="preserve">Софинансирование к иному межбюджетному трансферту на содержание автомобильных дорог общего пользования местного значения за  счет средств дорожного фонда Красноярского края в рамках  подпрограммы "Содержание и ремонт дорог, обеспечение автобусного сообщения на территории поселка Балахта" муниципальной программы «Устойчивое развитие и жизнеобеспечение территории поселка Балахта» </t>
  </si>
  <si>
    <t xml:space="preserve">Иные межбюджетные трансферты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и ремонт дорог, обеспечение автобусного сообщения на территории поселка Балахта" муниципальной программы «Устойчивое развитие  и жизнеобеспечение территории  поселка Балахта» </t>
  </si>
  <si>
    <t>205</t>
  </si>
  <si>
    <t>206</t>
  </si>
  <si>
    <t>207</t>
  </si>
  <si>
    <t>208</t>
  </si>
  <si>
    <t>209</t>
  </si>
  <si>
    <t>Членские взносы в совет муниципального образования в рамках подпрограммы "Прочие мероприятия поселка Балахта" муниципальной программы «Устойчивое развитие и жизнеобеспечение территории поселка Балахта»</t>
  </si>
  <si>
    <t>0300000000</t>
  </si>
  <si>
    <t xml:space="preserve"> Программа "Формирование комфортной городской (сельской) среды на территории муниципального образования поселок Балахта Балахтинского района Красноярского края" на 2018-2022 годы</t>
  </si>
  <si>
    <t>Программа "Формирование комфортной городской (сельской) среды на территории муниципального образования поселок Балахта Балахтинского района Красноярского края" на 2018-2022 годы</t>
  </si>
  <si>
    <t>210</t>
  </si>
  <si>
    <t>03000S7420</t>
  </si>
  <si>
    <t>Иные межбюджетные трансферты бюджетам поселений на реализацию комплексных проектов по благоустройству территорий в рамках муниципальной программы «Формирование комфортной городской (сельской) среды муниципального образования поселок Балахта Балахтинского района Красноярского края» на 2018-2022 годы</t>
  </si>
  <si>
    <t>03000S7459</t>
  </si>
  <si>
    <t>Иной межбюджетный трансферт бюджетам поселений на софинансирование муниципальных программ формирования современной городской (сельской) среды в поселениях в рамках муниципальной программы Формирование комфортной городской (сельской) среды муниципального образования поселок Балахта Балахтинского района Красноярского края на 2018-2022 годы</t>
  </si>
  <si>
    <t>Иной межбюджетный трансферт бюджетам поселений края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местного самоуправления</t>
  </si>
  <si>
    <t>8220010360</t>
  </si>
  <si>
    <t>0107</t>
  </si>
  <si>
    <t>8220000450</t>
  </si>
  <si>
    <t>880</t>
  </si>
  <si>
    <t>Специальные расходы</t>
  </si>
  <si>
    <t>Обеспечение проведения выборов и референдумов</t>
  </si>
  <si>
    <t>Обеспечение проведения выборов и референдумов в рамках непрограммных расходов отдельных органов местного самоуправления</t>
  </si>
  <si>
    <t>Обеспечение работ по откачке жидких бытовых отходов на территории поселка Балахта в рамках подпрограммы "Благоустройство территории поселка Балахта" муниципальной программы «Устойчивое развитие и жизнеобеспечение территории поселка Балахта»</t>
  </si>
  <si>
    <t>0110009180</t>
  </si>
  <si>
    <t>0502</t>
  </si>
  <si>
    <t xml:space="preserve"> Подпрограмма «Прочие мероприятия   поселка Балахта »</t>
  </si>
  <si>
    <t>030F274510</t>
  </si>
  <si>
    <t>Иной межбюджетный трансферт бюджетам поселений для поощрения муниципальных образований - победителей конкурса лучших проектов создания комфортной городской среды в рамках муниципальной программы «Формирование комфортной городской (сельской) среды муниципального образования поселок Балахта Балахтинского района Красноярского края» на 2018-2022 годы</t>
  </si>
  <si>
    <t>Коммунальное хозяйство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</si>
  <si>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</si>
  <si>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</si>
  <si>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</si>
  <si>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</si>
  <si>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</si>
  <si>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</si>
  <si>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</si>
  <si>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</si>
  <si>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</si>
  <si>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</si>
  <si>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</si>
  <si>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</si>
  <si>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</si>
  <si>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</si>
  <si>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</si>
  <si>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</si>
  <si>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</si>
  <si>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</si>
  <si>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</si>
  <si>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</si>
  <si>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</si>
  <si>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</si>
  <si>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</si>
  <si>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</si>
  <si>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</si>
  <si>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</si>
  <si>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</si>
  <si>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</si>
  <si>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</si>
  <si>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</si>
  <si>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</si>
  <si>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</si>
  <si>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245</t>
  </si>
  <si>
    <t>246</t>
  </si>
  <si>
    <t>247</t>
  </si>
  <si>
    <t>248</t>
  </si>
  <si>
    <t>249</t>
  </si>
  <si>
    <t>01200А9150</t>
  </si>
  <si>
    <t>Софинансирование к иному межбюджетному трансферту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 в рамках подпрограммы «Содержание и ремонт дорог, обеспечение автобусного сообщения на территории поселка Балахта» муниципальной программы «Устойчивое развитие и жизнеобеспечение территории поселка Балахта»</t>
  </si>
  <si>
    <t>01200S3950</t>
  </si>
  <si>
    <t>Иной межбюджетный трансферт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 в рамках подпрограммы «Содержание и ремонт дорог, обеспечение автобусного сообщения на территории поселка Балахта» муниципальной программы «Устойчивое развитие и жизнеобеспечение территории поселка Балахта»</t>
  </si>
  <si>
    <t>012R374270</t>
  </si>
  <si>
    <t>Иные межбюджетные трансферты бюджетам поселений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«Содержание и ремонт дорог, обеспечение автобусного сообщения на территории поселка Балахта» муниципальной программы «Устойчивое развитие и жизнеобеспечение территории поселка Балахта»</t>
  </si>
  <si>
    <t>Предоставление иных межбюджетных трансфертов бюджетам поселений за содействие развитию налогового потенциала в рамках подпрограммы "Благоустройство территории поселка Балахта муниципальной программы "Устойчивое развитие и жизнеобеспечение территории поселка Балахта"</t>
  </si>
  <si>
    <t>01100S6410</t>
  </si>
  <si>
    <t>Иные межбюджетные трансферты бюджетам поселений на осуществление расходов, направленных на реализацию мероприятий по поддержке местных инициатив в рамках подпрограммы Благоустройство территории поселка Балахта муниципальной программы Устойчивое развитие и жизнеобеспечение территории поселка Балахта</t>
  </si>
  <si>
    <t>Другие вопросы в области жилищно-коммунального хозяйства</t>
  </si>
  <si>
    <t>0505</t>
  </si>
  <si>
    <t>Предоставление поселениям иного межбюджетного трансферта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 в рамках подпрограммы "Прочие мероприятия поселка Балахта" муниципальной программы «Устойчивое развитие  и жизнеобеспечение территории  поселка Балахта»</t>
  </si>
  <si>
    <t>01400S5710</t>
  </si>
  <si>
    <t xml:space="preserve">к решению  Балахтинского  поселкового  Совета депутатов                      от                              № </t>
  </si>
  <si>
    <t>853</t>
  </si>
  <si>
    <t>01100S7450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</si>
  <si>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</si>
  <si>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</si>
  <si>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</si>
  <si>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</si>
  <si>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</si>
  <si>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</si>
  <si>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</si>
  <si>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</si>
  <si>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</si>
  <si>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</si>
  <si>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</si>
  <si>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</si>
  <si>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</si>
  <si>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</si>
  <si>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</si>
  <si>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</si>
  <si>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</si>
  <si>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</si>
  <si>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</si>
  <si>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</si>
  <si>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</si>
  <si>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</si>
  <si>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</si>
  <si>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</si>
  <si>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</si>
  <si>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</si>
  <si>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</si>
  <si>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</si>
  <si>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</si>
  <si>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</si>
  <si>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</si>
  <si>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</si>
  <si>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к решению  Балахтинского  поселкового  Совета депутатов  от                                      №</t>
  </si>
  <si>
    <t xml:space="preserve">Приложение №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</si>
</sst>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0.000"/>
  </numFmts>
  <fonts count="5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/>
    </xf>
    <xf numFmtId="172" fontId="1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/>
    </xf>
    <xf numFmtId="172" fontId="1" fillId="0" borderId="0" xfId="0" applyNumberFormat="1" applyFont="1" applyAlignment="1">
      <alignment horizontal="left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vertical="top" wrapText="1"/>
    </xf>
    <xf numFmtId="2" fontId="5" fillId="0" borderId="10" xfId="0" applyNumberFormat="1" applyFont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horizontal="right" vertical="top"/>
    </xf>
    <xf numFmtId="0" fontId="5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4" fontId="50" fillId="0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4" fontId="5" fillId="34" borderId="10" xfId="0" applyNumberFormat="1" applyFont="1" applyFill="1" applyBorder="1" applyAlignment="1">
      <alignment vertical="top" wrapText="1"/>
    </xf>
    <xf numFmtId="0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0" fontId="5" fillId="34" borderId="10" xfId="0" applyNumberFormat="1" applyFont="1" applyFill="1" applyBorder="1" applyAlignment="1">
      <alignment vertical="top" wrapText="1"/>
    </xf>
    <xf numFmtId="4" fontId="5" fillId="34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/>
    </xf>
    <xf numFmtId="4" fontId="5" fillId="34" borderId="10" xfId="0" applyNumberFormat="1" applyFont="1" applyFill="1" applyBorder="1" applyAlignment="1">
      <alignment vertical="top"/>
    </xf>
    <xf numFmtId="49" fontId="5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4" fontId="5" fillId="35" borderId="12" xfId="0" applyNumberFormat="1" applyFont="1" applyFill="1" applyBorder="1" applyAlignment="1">
      <alignment horizontal="right" vertical="top" wrapText="1"/>
    </xf>
    <xf numFmtId="4" fontId="5" fillId="0" borderId="12" xfId="0" applyNumberFormat="1" applyFont="1" applyBorder="1" applyAlignment="1">
      <alignment horizontal="right" vertical="top" wrapText="1"/>
    </xf>
    <xf numFmtId="0" fontId="0" fillId="0" borderId="0" xfId="0" applyNumberFormat="1" applyFont="1" applyBorder="1" applyAlignment="1">
      <alignment/>
    </xf>
    <xf numFmtId="172" fontId="1" fillId="0" borderId="0" xfId="0" applyNumberFormat="1" applyFont="1" applyAlignment="1">
      <alignment horizontal="left" vertical="top" wrapText="1"/>
    </xf>
    <xf numFmtId="172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51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textRotation="90" wrapText="1"/>
    </xf>
    <xf numFmtId="0" fontId="1" fillId="0" borderId="13" xfId="0" applyFont="1" applyBorder="1" applyAlignment="1">
      <alignment horizontal="left" vertical="top" textRotation="90" wrapText="1"/>
    </xf>
    <xf numFmtId="0" fontId="1" fillId="0" borderId="14" xfId="0" applyFont="1" applyBorder="1" applyAlignment="1">
      <alignment horizontal="left" vertical="top" textRotation="90" wrapText="1"/>
    </xf>
    <xf numFmtId="49" fontId="5" fillId="0" borderId="10" xfId="0" applyNumberFormat="1" applyFont="1" applyBorder="1" applyAlignment="1">
      <alignment horizontal="left" vertical="top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textRotation="90"/>
    </xf>
    <xf numFmtId="0" fontId="1" fillId="0" borderId="1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4" fontId="1" fillId="34" borderId="10" xfId="0" applyNumberFormat="1" applyFont="1" applyFill="1" applyBorder="1" applyAlignment="1">
      <alignment horizontal="left"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4" fontId="51" fillId="0" borderId="10" xfId="0" applyNumberFormat="1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left" vertical="top"/>
    </xf>
    <xf numFmtId="4" fontId="1" fillId="0" borderId="15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/>
    </xf>
    <xf numFmtId="49" fontId="1" fillId="0" borderId="13" xfId="0" applyNumberFormat="1" applyFont="1" applyFill="1" applyBorder="1" applyAlignment="1">
      <alignment horizontal="left" vertical="top"/>
    </xf>
    <xf numFmtId="0" fontId="51" fillId="0" borderId="14" xfId="0" applyFont="1" applyFill="1" applyBorder="1" applyAlignment="1">
      <alignment horizontal="left" vertical="top"/>
    </xf>
    <xf numFmtId="49" fontId="1" fillId="0" borderId="15" xfId="0" applyNumberFormat="1" applyFont="1" applyFill="1" applyBorder="1" applyAlignment="1">
      <alignment horizontal="left" vertical="top"/>
    </xf>
    <xf numFmtId="0" fontId="1" fillId="34" borderId="10" xfId="0" applyFont="1" applyFill="1" applyBorder="1" applyAlignment="1">
      <alignment horizontal="left" vertical="top"/>
    </xf>
    <xf numFmtId="4" fontId="51" fillId="34" borderId="10" xfId="0" applyNumberFormat="1" applyFont="1" applyFill="1" applyBorder="1" applyAlignment="1">
      <alignment horizontal="left" vertical="top"/>
    </xf>
    <xf numFmtId="0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top"/>
    </xf>
    <xf numFmtId="4" fontId="5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distributed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distributed"/>
    </xf>
    <xf numFmtId="4" fontId="1" fillId="0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" fontId="51" fillId="34" borderId="10" xfId="0" applyNumberFormat="1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top" wrapText="1"/>
    </xf>
    <xf numFmtId="2" fontId="5" fillId="34" borderId="10" xfId="0" applyNumberFormat="1" applyFont="1" applyFill="1" applyBorder="1" applyAlignment="1">
      <alignment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Border="1" applyAlignment="1">
      <alignment horizontal="right" vertical="top" wrapText="1"/>
    </xf>
    <xf numFmtId="4" fontId="5" fillId="0" borderId="15" xfId="0" applyNumberFormat="1" applyFont="1" applyFill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left" vertical="top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top" wrapText="1"/>
    </xf>
    <xf numFmtId="172" fontId="5" fillId="0" borderId="0" xfId="0" applyNumberFormat="1" applyFont="1" applyAlignment="1">
      <alignment horizontal="left" vertical="top" wrapText="1"/>
    </xf>
    <xf numFmtId="172" fontId="5" fillId="0" borderId="0" xfId="0" applyNumberFormat="1" applyFont="1" applyAlignment="1">
      <alignment horizontal="left" wrapText="1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172" fontId="1" fillId="0" borderId="0" xfId="0" applyNumberFormat="1" applyFont="1" applyAlignment="1">
      <alignment horizontal="left" vertical="top" wrapText="1"/>
    </xf>
    <xf numFmtId="0" fontId="1" fillId="0" borderId="1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10" fillId="0" borderId="0" xfId="0" applyFont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textRotation="90"/>
    </xf>
    <xf numFmtId="0" fontId="1" fillId="0" borderId="14" xfId="0" applyFont="1" applyFill="1" applyBorder="1" applyAlignment="1">
      <alignment horizontal="left" vertical="top" textRotation="90"/>
    </xf>
    <xf numFmtId="0" fontId="1" fillId="34" borderId="13" xfId="0" applyFont="1" applyFill="1" applyBorder="1" applyAlignment="1">
      <alignment horizontal="left" vertical="top"/>
    </xf>
    <xf numFmtId="0" fontId="1" fillId="34" borderId="14" xfId="0" applyFont="1" applyFill="1" applyBorder="1" applyAlignment="1">
      <alignment horizontal="left" vertical="top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3"/>
  <sheetViews>
    <sheetView view="pageBreakPreview" zoomScale="87" zoomScaleSheetLayoutView="87" zoomScalePageLayoutView="0" workbookViewId="0" topLeftCell="A172">
      <selection activeCell="E180" sqref="E180"/>
    </sheetView>
  </sheetViews>
  <sheetFormatPr defaultColWidth="9.125" defaultRowHeight="12.75"/>
  <cols>
    <col min="1" max="1" width="5.00390625" style="8" customWidth="1"/>
    <col min="2" max="2" width="58.75390625" style="7" customWidth="1"/>
    <col min="3" max="3" width="6.50390625" style="7" customWidth="1"/>
    <col min="4" max="4" width="7.50390625" style="9" customWidth="1"/>
    <col min="5" max="5" width="14.375" style="4" customWidth="1"/>
    <col min="6" max="6" width="7.375" style="4" customWidth="1"/>
    <col min="7" max="7" width="16.875" style="4" customWidth="1"/>
    <col min="8" max="8" width="16.00390625" style="4" customWidth="1"/>
    <col min="9" max="9" width="16.50390625" style="4" customWidth="1"/>
    <col min="10" max="10" width="12.625" style="4" bestFit="1" customWidth="1"/>
    <col min="11" max="16384" width="9.125" style="4" customWidth="1"/>
  </cols>
  <sheetData>
    <row r="1" spans="1:9" s="1" customFormat="1" ht="15.75" customHeight="1">
      <c r="A1" s="15"/>
      <c r="B1" s="16"/>
      <c r="C1" s="16"/>
      <c r="D1" s="120" t="s">
        <v>411</v>
      </c>
      <c r="E1" s="120"/>
      <c r="F1" s="120"/>
      <c r="G1" s="120"/>
      <c r="H1" s="120"/>
      <c r="I1" s="120"/>
    </row>
    <row r="2" spans="1:9" s="1" customFormat="1" ht="41.25" customHeight="1">
      <c r="A2" s="15"/>
      <c r="B2" s="16"/>
      <c r="C2" s="16"/>
      <c r="D2" s="119" t="s">
        <v>500</v>
      </c>
      <c r="E2" s="119"/>
      <c r="F2" s="119"/>
      <c r="G2" s="119"/>
      <c r="H2" s="119"/>
      <c r="I2" s="119"/>
    </row>
    <row r="3" spans="1:9" s="1" customFormat="1" ht="15.75" customHeight="1">
      <c r="A3" s="15"/>
      <c r="B3" s="16"/>
      <c r="C3" s="16"/>
      <c r="D3" s="120" t="s">
        <v>344</v>
      </c>
      <c r="E3" s="120"/>
      <c r="F3" s="120"/>
      <c r="G3" s="120"/>
      <c r="H3" s="120"/>
      <c r="I3" s="120"/>
    </row>
    <row r="4" spans="1:9" s="1" customFormat="1" ht="57" customHeight="1">
      <c r="A4" s="15"/>
      <c r="B4" s="16"/>
      <c r="C4" s="16"/>
      <c r="D4" s="119" t="s">
        <v>406</v>
      </c>
      <c r="E4" s="119"/>
      <c r="F4" s="119"/>
      <c r="G4" s="119"/>
      <c r="H4" s="119"/>
      <c r="I4" s="119"/>
    </row>
    <row r="5" spans="1:9" s="1" customFormat="1" ht="20.25" customHeight="1">
      <c r="A5" s="117" t="s">
        <v>25</v>
      </c>
      <c r="B5" s="117"/>
      <c r="C5" s="117"/>
      <c r="D5" s="117"/>
      <c r="E5" s="117"/>
      <c r="F5" s="117"/>
      <c r="G5" s="117"/>
      <c r="H5" s="117"/>
      <c r="I5" s="117"/>
    </row>
    <row r="6" spans="1:9" s="1" customFormat="1" ht="20.25" customHeight="1">
      <c r="A6" s="118" t="s">
        <v>398</v>
      </c>
      <c r="B6" s="118"/>
      <c r="C6" s="118"/>
      <c r="D6" s="118"/>
      <c r="E6" s="118"/>
      <c r="F6" s="118"/>
      <c r="G6" s="118"/>
      <c r="H6" s="118"/>
      <c r="I6" s="118"/>
    </row>
    <row r="7" spans="1:9" s="1" customFormat="1" ht="18" customHeight="1">
      <c r="A7" s="17"/>
      <c r="B7" s="17"/>
      <c r="C7" s="17"/>
      <c r="D7" s="17"/>
      <c r="E7" s="17"/>
      <c r="F7" s="17"/>
      <c r="G7" s="17"/>
      <c r="H7" s="17"/>
      <c r="I7" s="17" t="s">
        <v>166</v>
      </c>
    </row>
    <row r="8" spans="1:9" ht="73.5" customHeight="1">
      <c r="A8" s="18" t="s">
        <v>10</v>
      </c>
      <c r="B8" s="18" t="s">
        <v>11</v>
      </c>
      <c r="C8" s="18" t="s">
        <v>32</v>
      </c>
      <c r="D8" s="19" t="s">
        <v>12</v>
      </c>
      <c r="E8" s="20" t="s">
        <v>24</v>
      </c>
      <c r="F8" s="20" t="s">
        <v>31</v>
      </c>
      <c r="G8" s="20" t="s">
        <v>236</v>
      </c>
      <c r="H8" s="20" t="s">
        <v>357</v>
      </c>
      <c r="I8" s="20" t="s">
        <v>396</v>
      </c>
    </row>
    <row r="9" spans="1:9" ht="18">
      <c r="A9" s="21"/>
      <c r="B9" s="22" t="s">
        <v>13</v>
      </c>
      <c r="C9" s="22"/>
      <c r="D9" s="22" t="s">
        <v>14</v>
      </c>
      <c r="E9" s="22" t="s">
        <v>15</v>
      </c>
      <c r="F9" s="22" t="s">
        <v>16</v>
      </c>
      <c r="G9" s="22" t="s">
        <v>17</v>
      </c>
      <c r="H9" s="22" t="s">
        <v>26</v>
      </c>
      <c r="I9" s="23">
        <v>7</v>
      </c>
    </row>
    <row r="10" spans="1:9" ht="21" customHeight="1">
      <c r="A10" s="21" t="s">
        <v>13</v>
      </c>
      <c r="B10" s="24" t="s">
        <v>38</v>
      </c>
      <c r="C10" s="24">
        <v>551</v>
      </c>
      <c r="D10" s="21"/>
      <c r="E10" s="21"/>
      <c r="F10" s="21"/>
      <c r="G10" s="25"/>
      <c r="H10" s="25"/>
      <c r="I10" s="25"/>
    </row>
    <row r="11" spans="1:9" ht="17.25" customHeight="1">
      <c r="A11" s="21" t="s">
        <v>14</v>
      </c>
      <c r="B11" s="24" t="s">
        <v>33</v>
      </c>
      <c r="C11" s="24">
        <v>551</v>
      </c>
      <c r="D11" s="21" t="s">
        <v>18</v>
      </c>
      <c r="E11" s="26"/>
      <c r="F11" s="26"/>
      <c r="G11" s="27">
        <f>G12+G21+G60+G54+G48</f>
        <v>10627798.22</v>
      </c>
      <c r="H11" s="27">
        <f>H12+H21+H60+H54+H48</f>
        <v>9405777</v>
      </c>
      <c r="I11" s="27">
        <f>I12+I21+I60+I54+I48</f>
        <v>9284527</v>
      </c>
    </row>
    <row r="12" spans="1:9" ht="50.25" customHeight="1">
      <c r="A12" s="21" t="s">
        <v>15</v>
      </c>
      <c r="B12" s="28" t="s">
        <v>34</v>
      </c>
      <c r="C12" s="28">
        <v>551</v>
      </c>
      <c r="D12" s="29" t="s">
        <v>19</v>
      </c>
      <c r="E12" s="29"/>
      <c r="F12" s="29"/>
      <c r="G12" s="30">
        <f aca="true" t="shared" si="0" ref="G12:I13">G13</f>
        <v>990801</v>
      </c>
      <c r="H12" s="30">
        <f t="shared" si="0"/>
        <v>887293</v>
      </c>
      <c r="I12" s="30">
        <f t="shared" si="0"/>
        <v>887293</v>
      </c>
    </row>
    <row r="13" spans="1:9" ht="33" customHeight="1">
      <c r="A13" s="21" t="s">
        <v>16</v>
      </c>
      <c r="B13" s="28" t="s">
        <v>332</v>
      </c>
      <c r="C13" s="28">
        <v>551</v>
      </c>
      <c r="D13" s="29" t="s">
        <v>19</v>
      </c>
      <c r="E13" s="29" t="s">
        <v>130</v>
      </c>
      <c r="F13" s="29"/>
      <c r="G13" s="30">
        <f t="shared" si="0"/>
        <v>990801</v>
      </c>
      <c r="H13" s="30">
        <f t="shared" si="0"/>
        <v>887293</v>
      </c>
      <c r="I13" s="30">
        <f t="shared" si="0"/>
        <v>887293</v>
      </c>
    </row>
    <row r="14" spans="1:9" ht="20.25" customHeight="1">
      <c r="A14" s="21" t="s">
        <v>17</v>
      </c>
      <c r="B14" s="28" t="s">
        <v>169</v>
      </c>
      <c r="C14" s="28">
        <v>551</v>
      </c>
      <c r="D14" s="29" t="s">
        <v>19</v>
      </c>
      <c r="E14" s="29" t="s">
        <v>136</v>
      </c>
      <c r="F14" s="29"/>
      <c r="G14" s="30">
        <f>G15+G18</f>
        <v>990801</v>
      </c>
      <c r="H14" s="30">
        <f>H15+H18</f>
        <v>887293</v>
      </c>
      <c r="I14" s="30">
        <f>I15+I18</f>
        <v>887293</v>
      </c>
    </row>
    <row r="15" spans="1:9" ht="69" customHeight="1">
      <c r="A15" s="21" t="s">
        <v>26</v>
      </c>
      <c r="B15" s="28" t="s">
        <v>333</v>
      </c>
      <c r="C15" s="28">
        <v>551</v>
      </c>
      <c r="D15" s="29" t="s">
        <v>19</v>
      </c>
      <c r="E15" s="29" t="s">
        <v>131</v>
      </c>
      <c r="F15" s="29"/>
      <c r="G15" s="30">
        <f aca="true" t="shared" si="1" ref="G15:I19">G16</f>
        <v>887293</v>
      </c>
      <c r="H15" s="30">
        <f t="shared" si="1"/>
        <v>887293</v>
      </c>
      <c r="I15" s="30">
        <f t="shared" si="1"/>
        <v>887293</v>
      </c>
    </row>
    <row r="16" spans="1:9" ht="72" customHeight="1">
      <c r="A16" s="21" t="s">
        <v>121</v>
      </c>
      <c r="B16" s="28" t="s">
        <v>40</v>
      </c>
      <c r="C16" s="28">
        <v>551</v>
      </c>
      <c r="D16" s="29" t="s">
        <v>19</v>
      </c>
      <c r="E16" s="29" t="s">
        <v>131</v>
      </c>
      <c r="F16" s="29" t="s">
        <v>41</v>
      </c>
      <c r="G16" s="43">
        <f t="shared" si="1"/>
        <v>887293</v>
      </c>
      <c r="H16" s="30">
        <f t="shared" si="1"/>
        <v>887293</v>
      </c>
      <c r="I16" s="30">
        <f t="shared" si="1"/>
        <v>887293</v>
      </c>
    </row>
    <row r="17" spans="1:9" ht="36.75" customHeight="1">
      <c r="A17" s="21" t="s">
        <v>122</v>
      </c>
      <c r="B17" s="28" t="s">
        <v>154</v>
      </c>
      <c r="C17" s="28">
        <v>551</v>
      </c>
      <c r="D17" s="29" t="s">
        <v>19</v>
      </c>
      <c r="E17" s="29" t="s">
        <v>131</v>
      </c>
      <c r="F17" s="29" t="s">
        <v>42</v>
      </c>
      <c r="G17" s="43">
        <v>887293</v>
      </c>
      <c r="H17" s="30">
        <v>887293</v>
      </c>
      <c r="I17" s="30">
        <v>887293</v>
      </c>
    </row>
    <row r="18" spans="1:9" ht="147" customHeight="1">
      <c r="A18" s="21" t="s">
        <v>35</v>
      </c>
      <c r="B18" s="28" t="s">
        <v>435</v>
      </c>
      <c r="C18" s="28">
        <v>551</v>
      </c>
      <c r="D18" s="29" t="s">
        <v>19</v>
      </c>
      <c r="E18" s="105" t="s">
        <v>436</v>
      </c>
      <c r="F18" s="29"/>
      <c r="G18" s="30">
        <f t="shared" si="1"/>
        <v>103508</v>
      </c>
      <c r="H18" s="30">
        <f t="shared" si="1"/>
        <v>0</v>
      </c>
      <c r="I18" s="30">
        <f t="shared" si="1"/>
        <v>0</v>
      </c>
    </row>
    <row r="19" spans="1:9" ht="89.25" customHeight="1">
      <c r="A19" s="21" t="s">
        <v>36</v>
      </c>
      <c r="B19" s="28" t="s">
        <v>40</v>
      </c>
      <c r="C19" s="28">
        <v>551</v>
      </c>
      <c r="D19" s="29" t="s">
        <v>19</v>
      </c>
      <c r="E19" s="29" t="s">
        <v>436</v>
      </c>
      <c r="F19" s="29" t="s">
        <v>41</v>
      </c>
      <c r="G19" s="43">
        <f t="shared" si="1"/>
        <v>103508</v>
      </c>
      <c r="H19" s="30">
        <f t="shared" si="1"/>
        <v>0</v>
      </c>
      <c r="I19" s="30">
        <f t="shared" si="1"/>
        <v>0</v>
      </c>
    </row>
    <row r="20" spans="1:9" ht="36.75" customHeight="1">
      <c r="A20" s="21" t="s">
        <v>43</v>
      </c>
      <c r="B20" s="28" t="s">
        <v>154</v>
      </c>
      <c r="C20" s="28">
        <v>551</v>
      </c>
      <c r="D20" s="29" t="s">
        <v>19</v>
      </c>
      <c r="E20" s="29" t="s">
        <v>436</v>
      </c>
      <c r="F20" s="29" t="s">
        <v>42</v>
      </c>
      <c r="G20" s="43">
        <v>103508</v>
      </c>
      <c r="H20" s="30">
        <v>0</v>
      </c>
      <c r="I20" s="30">
        <v>0</v>
      </c>
    </row>
    <row r="21" spans="1:9" ht="72.75" customHeight="1">
      <c r="A21" s="21" t="s">
        <v>44</v>
      </c>
      <c r="B21" s="31" t="s">
        <v>117</v>
      </c>
      <c r="C21" s="31">
        <v>551</v>
      </c>
      <c r="D21" s="29" t="s">
        <v>2</v>
      </c>
      <c r="E21" s="29"/>
      <c r="F21" s="29"/>
      <c r="G21" s="51">
        <f>G22+G30</f>
        <v>8318777.12</v>
      </c>
      <c r="H21" s="32">
        <f>H22+H30</f>
        <v>7371917</v>
      </c>
      <c r="I21" s="32">
        <f>I22+I30</f>
        <v>7411758</v>
      </c>
    </row>
    <row r="22" spans="1:9" ht="39" customHeight="1">
      <c r="A22" s="21" t="s">
        <v>45</v>
      </c>
      <c r="B22" s="31" t="s">
        <v>373</v>
      </c>
      <c r="C22" s="31">
        <v>551</v>
      </c>
      <c r="D22" s="29" t="s">
        <v>2</v>
      </c>
      <c r="E22" s="29" t="s">
        <v>133</v>
      </c>
      <c r="F22" s="29"/>
      <c r="G22" s="43">
        <f>G23</f>
        <v>16720</v>
      </c>
      <c r="H22" s="30">
        <f>H23</f>
        <v>16470</v>
      </c>
      <c r="I22" s="30">
        <f>I23</f>
        <v>16470</v>
      </c>
    </row>
    <row r="23" spans="1:9" ht="23.25" customHeight="1">
      <c r="A23" s="21" t="s">
        <v>46</v>
      </c>
      <c r="B23" s="33" t="s">
        <v>306</v>
      </c>
      <c r="C23" s="31">
        <v>551</v>
      </c>
      <c r="D23" s="29" t="s">
        <v>2</v>
      </c>
      <c r="E23" s="29" t="s">
        <v>134</v>
      </c>
      <c r="F23" s="29"/>
      <c r="G23" s="43">
        <f>G24+G27</f>
        <v>16720</v>
      </c>
      <c r="H23" s="30">
        <f>H24+H27</f>
        <v>16470</v>
      </c>
      <c r="I23" s="30">
        <f>I24+I27</f>
        <v>16470</v>
      </c>
    </row>
    <row r="24" spans="1:9" ht="93.75" customHeight="1">
      <c r="A24" s="21" t="s">
        <v>212</v>
      </c>
      <c r="B24" s="28" t="s">
        <v>328</v>
      </c>
      <c r="C24" s="28">
        <v>551</v>
      </c>
      <c r="D24" s="29" t="s">
        <v>2</v>
      </c>
      <c r="E24" s="105" t="s">
        <v>135</v>
      </c>
      <c r="F24" s="29"/>
      <c r="G24" s="43">
        <f aca="true" t="shared" si="2" ref="G24:I25">G25</f>
        <v>10029</v>
      </c>
      <c r="H24" s="30">
        <f t="shared" si="2"/>
        <v>9779</v>
      </c>
      <c r="I24" s="32">
        <f t="shared" si="2"/>
        <v>9779</v>
      </c>
    </row>
    <row r="25" spans="1:9" ht="24" customHeight="1">
      <c r="A25" s="21" t="s">
        <v>213</v>
      </c>
      <c r="B25" s="28" t="s">
        <v>156</v>
      </c>
      <c r="C25" s="28">
        <v>551</v>
      </c>
      <c r="D25" s="29" t="s">
        <v>2</v>
      </c>
      <c r="E25" s="105" t="s">
        <v>135</v>
      </c>
      <c r="F25" s="29" t="s">
        <v>83</v>
      </c>
      <c r="G25" s="43">
        <f t="shared" si="2"/>
        <v>10029</v>
      </c>
      <c r="H25" s="30">
        <f t="shared" si="2"/>
        <v>9779</v>
      </c>
      <c r="I25" s="32">
        <f t="shared" si="2"/>
        <v>9779</v>
      </c>
    </row>
    <row r="26" spans="1:9" ht="26.25" customHeight="1">
      <c r="A26" s="21" t="s">
        <v>214</v>
      </c>
      <c r="B26" s="28" t="s">
        <v>187</v>
      </c>
      <c r="C26" s="28">
        <v>551</v>
      </c>
      <c r="D26" s="29" t="s">
        <v>2</v>
      </c>
      <c r="E26" s="105" t="s">
        <v>135</v>
      </c>
      <c r="F26" s="29" t="s">
        <v>186</v>
      </c>
      <c r="G26" s="43">
        <v>10029</v>
      </c>
      <c r="H26" s="30">
        <v>9779</v>
      </c>
      <c r="I26" s="32">
        <v>9779</v>
      </c>
    </row>
    <row r="27" spans="1:9" ht="89.25" customHeight="1">
      <c r="A27" s="21" t="s">
        <v>114</v>
      </c>
      <c r="B27" s="31" t="s">
        <v>426</v>
      </c>
      <c r="C27" s="31">
        <v>551</v>
      </c>
      <c r="D27" s="29" t="s">
        <v>2</v>
      </c>
      <c r="E27" s="105" t="s">
        <v>211</v>
      </c>
      <c r="F27" s="29"/>
      <c r="G27" s="43">
        <f aca="true" t="shared" si="3" ref="G27:I28">G28</f>
        <v>6691</v>
      </c>
      <c r="H27" s="30">
        <f t="shared" si="3"/>
        <v>6691</v>
      </c>
      <c r="I27" s="30">
        <f t="shared" si="3"/>
        <v>6691</v>
      </c>
    </row>
    <row r="28" spans="1:9" ht="21" customHeight="1">
      <c r="A28" s="21" t="s">
        <v>178</v>
      </c>
      <c r="B28" s="28" t="s">
        <v>95</v>
      </c>
      <c r="C28" s="28">
        <v>551</v>
      </c>
      <c r="D28" s="29" t="s">
        <v>2</v>
      </c>
      <c r="E28" s="29" t="s">
        <v>211</v>
      </c>
      <c r="F28" s="29" t="s">
        <v>91</v>
      </c>
      <c r="G28" s="43">
        <f>G29</f>
        <v>6691</v>
      </c>
      <c r="H28" s="30">
        <f t="shared" si="3"/>
        <v>6691</v>
      </c>
      <c r="I28" s="32">
        <f t="shared" si="3"/>
        <v>6691</v>
      </c>
    </row>
    <row r="29" spans="1:9" ht="19.5" customHeight="1">
      <c r="A29" s="21" t="s">
        <v>179</v>
      </c>
      <c r="B29" s="28" t="s">
        <v>113</v>
      </c>
      <c r="C29" s="28">
        <v>551</v>
      </c>
      <c r="D29" s="29" t="s">
        <v>2</v>
      </c>
      <c r="E29" s="29" t="s">
        <v>211</v>
      </c>
      <c r="F29" s="29" t="s">
        <v>112</v>
      </c>
      <c r="G29" s="43">
        <v>6691</v>
      </c>
      <c r="H29" s="30">
        <v>6691</v>
      </c>
      <c r="I29" s="32">
        <v>6691</v>
      </c>
    </row>
    <row r="30" spans="1:9" ht="33.75" customHeight="1">
      <c r="A30" s="21" t="s">
        <v>180</v>
      </c>
      <c r="B30" s="28" t="s">
        <v>332</v>
      </c>
      <c r="C30" s="31">
        <v>551</v>
      </c>
      <c r="D30" s="29" t="s">
        <v>2</v>
      </c>
      <c r="E30" s="29" t="s">
        <v>130</v>
      </c>
      <c r="F30" s="29"/>
      <c r="G30" s="43">
        <f>G31</f>
        <v>8302057.12</v>
      </c>
      <c r="H30" s="30">
        <f>H31</f>
        <v>7355447</v>
      </c>
      <c r="I30" s="30">
        <f>I31</f>
        <v>7395288</v>
      </c>
    </row>
    <row r="31" spans="1:9" ht="15.75" customHeight="1">
      <c r="A31" s="21" t="s">
        <v>181</v>
      </c>
      <c r="B31" s="28" t="s">
        <v>169</v>
      </c>
      <c r="C31" s="28">
        <v>551</v>
      </c>
      <c r="D31" s="29" t="s">
        <v>2</v>
      </c>
      <c r="E31" s="29" t="s">
        <v>136</v>
      </c>
      <c r="F31" s="29"/>
      <c r="G31" s="43">
        <f>G32+G43+G40+G37</f>
        <v>8302057.12</v>
      </c>
      <c r="H31" s="30">
        <f>H32+H43+H40</f>
        <v>7355447</v>
      </c>
      <c r="I31" s="30">
        <f>I32+I43+I40</f>
        <v>7395288</v>
      </c>
    </row>
    <row r="32" spans="1:9" ht="70.5" customHeight="1">
      <c r="A32" s="21" t="s">
        <v>182</v>
      </c>
      <c r="B32" s="31" t="s">
        <v>155</v>
      </c>
      <c r="C32" s="31">
        <v>551</v>
      </c>
      <c r="D32" s="29" t="s">
        <v>2</v>
      </c>
      <c r="E32" s="29" t="s">
        <v>132</v>
      </c>
      <c r="F32" s="29"/>
      <c r="G32" s="43">
        <f>G33+G35</f>
        <v>7767995.12</v>
      </c>
      <c r="H32" s="43">
        <f>H33+H35</f>
        <v>7323047</v>
      </c>
      <c r="I32" s="43">
        <f>I33+I35</f>
        <v>7362888</v>
      </c>
    </row>
    <row r="33" spans="1:9" ht="87.75" customHeight="1">
      <c r="A33" s="21" t="s">
        <v>183</v>
      </c>
      <c r="B33" s="31" t="s">
        <v>40</v>
      </c>
      <c r="C33" s="31">
        <v>551</v>
      </c>
      <c r="D33" s="29" t="s">
        <v>2</v>
      </c>
      <c r="E33" s="29" t="s">
        <v>132</v>
      </c>
      <c r="F33" s="29" t="s">
        <v>41</v>
      </c>
      <c r="G33" s="43">
        <f>G34</f>
        <v>5814585</v>
      </c>
      <c r="H33" s="30">
        <f>H34</f>
        <v>5814585</v>
      </c>
      <c r="I33" s="30">
        <f>I34</f>
        <v>5814585</v>
      </c>
    </row>
    <row r="34" spans="1:9" ht="36.75" customHeight="1">
      <c r="A34" s="21" t="s">
        <v>167</v>
      </c>
      <c r="B34" s="31" t="s">
        <v>154</v>
      </c>
      <c r="C34" s="31">
        <v>551</v>
      </c>
      <c r="D34" s="29" t="s">
        <v>2</v>
      </c>
      <c r="E34" s="29" t="s">
        <v>132</v>
      </c>
      <c r="F34" s="29" t="s">
        <v>42</v>
      </c>
      <c r="G34" s="43">
        <v>5814585</v>
      </c>
      <c r="H34" s="30">
        <v>5814585</v>
      </c>
      <c r="I34" s="30">
        <v>5814585</v>
      </c>
    </row>
    <row r="35" spans="1:9" ht="35.25" customHeight="1">
      <c r="A35" s="21" t="s">
        <v>168</v>
      </c>
      <c r="B35" s="31" t="s">
        <v>203</v>
      </c>
      <c r="C35" s="31">
        <v>551</v>
      </c>
      <c r="D35" s="29" t="s">
        <v>2</v>
      </c>
      <c r="E35" s="29" t="s">
        <v>132</v>
      </c>
      <c r="F35" s="29" t="s">
        <v>47</v>
      </c>
      <c r="G35" s="43">
        <f>G36</f>
        <v>1953410.12</v>
      </c>
      <c r="H35" s="30">
        <f>H36</f>
        <v>1508462</v>
      </c>
      <c r="I35" s="30">
        <f>I36</f>
        <v>1548303</v>
      </c>
    </row>
    <row r="36" spans="1:9" ht="36.75" customHeight="1">
      <c r="A36" s="21" t="s">
        <v>159</v>
      </c>
      <c r="B36" s="31" t="s">
        <v>48</v>
      </c>
      <c r="C36" s="31">
        <v>551</v>
      </c>
      <c r="D36" s="29" t="s">
        <v>2</v>
      </c>
      <c r="E36" s="29" t="s">
        <v>132</v>
      </c>
      <c r="F36" s="29" t="s">
        <v>39</v>
      </c>
      <c r="G36" s="43">
        <f>1991672.82-38262.7</f>
        <v>1953410.12</v>
      </c>
      <c r="H36" s="30">
        <v>1508462</v>
      </c>
      <c r="I36" s="32">
        <v>1548303</v>
      </c>
    </row>
    <row r="37" spans="1:9" ht="144.75" customHeight="1">
      <c r="A37" s="21" t="s">
        <v>215</v>
      </c>
      <c r="B37" s="28" t="s">
        <v>435</v>
      </c>
      <c r="C37" s="28">
        <v>551</v>
      </c>
      <c r="D37" s="29" t="s">
        <v>2</v>
      </c>
      <c r="E37" s="29" t="s">
        <v>436</v>
      </c>
      <c r="F37" s="29"/>
      <c r="G37" s="30">
        <f aca="true" t="shared" si="4" ref="G37:I38">G38</f>
        <v>450262</v>
      </c>
      <c r="H37" s="30">
        <f t="shared" si="4"/>
        <v>0</v>
      </c>
      <c r="I37" s="30">
        <f t="shared" si="4"/>
        <v>0</v>
      </c>
    </row>
    <row r="38" spans="1:9" ht="91.5" customHeight="1">
      <c r="A38" s="21" t="s">
        <v>216</v>
      </c>
      <c r="B38" s="28" t="s">
        <v>40</v>
      </c>
      <c r="C38" s="28">
        <v>551</v>
      </c>
      <c r="D38" s="29" t="s">
        <v>2</v>
      </c>
      <c r="E38" s="29" t="s">
        <v>436</v>
      </c>
      <c r="F38" s="29" t="s">
        <v>41</v>
      </c>
      <c r="G38" s="43">
        <f t="shared" si="4"/>
        <v>450262</v>
      </c>
      <c r="H38" s="30">
        <f t="shared" si="4"/>
        <v>0</v>
      </c>
      <c r="I38" s="30">
        <f t="shared" si="4"/>
        <v>0</v>
      </c>
    </row>
    <row r="39" spans="1:9" ht="36.75" customHeight="1">
      <c r="A39" s="21" t="s">
        <v>115</v>
      </c>
      <c r="B39" s="28" t="s">
        <v>154</v>
      </c>
      <c r="C39" s="28">
        <v>551</v>
      </c>
      <c r="D39" s="29" t="s">
        <v>2</v>
      </c>
      <c r="E39" s="29" t="s">
        <v>436</v>
      </c>
      <c r="F39" s="29" t="s">
        <v>42</v>
      </c>
      <c r="G39" s="43">
        <v>450262</v>
      </c>
      <c r="H39" s="30">
        <v>0</v>
      </c>
      <c r="I39" s="30">
        <v>0</v>
      </c>
    </row>
    <row r="40" spans="1:9" ht="124.5" customHeight="1">
      <c r="A40" s="21" t="s">
        <v>116</v>
      </c>
      <c r="B40" s="31" t="s">
        <v>372</v>
      </c>
      <c r="C40" s="31">
        <v>551</v>
      </c>
      <c r="D40" s="29" t="s">
        <v>2</v>
      </c>
      <c r="E40" s="105" t="s">
        <v>397</v>
      </c>
      <c r="F40" s="29"/>
      <c r="G40" s="43">
        <f>G41</f>
        <v>53300</v>
      </c>
      <c r="H40" s="43">
        <f aca="true" t="shared" si="5" ref="G40:I41">H41</f>
        <v>0</v>
      </c>
      <c r="I40" s="43">
        <f t="shared" si="5"/>
        <v>0</v>
      </c>
    </row>
    <row r="41" spans="1:9" ht="87.75" customHeight="1">
      <c r="A41" s="21" t="s">
        <v>49</v>
      </c>
      <c r="B41" s="31" t="s">
        <v>40</v>
      </c>
      <c r="C41" s="31">
        <v>551</v>
      </c>
      <c r="D41" s="29" t="s">
        <v>2</v>
      </c>
      <c r="E41" s="29" t="s">
        <v>397</v>
      </c>
      <c r="F41" s="29" t="s">
        <v>41</v>
      </c>
      <c r="G41" s="43">
        <f t="shared" si="5"/>
        <v>53300</v>
      </c>
      <c r="H41" s="43">
        <f t="shared" si="5"/>
        <v>0</v>
      </c>
      <c r="I41" s="43">
        <f t="shared" si="5"/>
        <v>0</v>
      </c>
    </row>
    <row r="42" spans="1:9" ht="36.75" customHeight="1">
      <c r="A42" s="21" t="s">
        <v>50</v>
      </c>
      <c r="B42" s="31" t="s">
        <v>154</v>
      </c>
      <c r="C42" s="31">
        <v>551</v>
      </c>
      <c r="D42" s="29" t="s">
        <v>2</v>
      </c>
      <c r="E42" s="29" t="s">
        <v>397</v>
      </c>
      <c r="F42" s="29" t="s">
        <v>42</v>
      </c>
      <c r="G42" s="43">
        <v>53300</v>
      </c>
      <c r="H42" s="30">
        <v>0</v>
      </c>
      <c r="I42" s="32">
        <v>0</v>
      </c>
    </row>
    <row r="43" spans="1:9" ht="90" customHeight="1">
      <c r="A43" s="21" t="s">
        <v>51</v>
      </c>
      <c r="B43" s="34" t="s">
        <v>402</v>
      </c>
      <c r="C43" s="31">
        <v>551</v>
      </c>
      <c r="D43" s="29" t="s">
        <v>2</v>
      </c>
      <c r="E43" s="105" t="s">
        <v>153</v>
      </c>
      <c r="F43" s="29"/>
      <c r="G43" s="48">
        <f>G44+G46</f>
        <v>30500</v>
      </c>
      <c r="H43" s="35">
        <f aca="true" t="shared" si="6" ref="G43:I44">H44</f>
        <v>32400</v>
      </c>
      <c r="I43" s="35">
        <f t="shared" si="6"/>
        <v>32400</v>
      </c>
    </row>
    <row r="44" spans="1:9" ht="36" customHeight="1">
      <c r="A44" s="21" t="s">
        <v>52</v>
      </c>
      <c r="B44" s="31" t="s">
        <v>203</v>
      </c>
      <c r="C44" s="31">
        <v>551</v>
      </c>
      <c r="D44" s="29" t="s">
        <v>2</v>
      </c>
      <c r="E44" s="29" t="s">
        <v>153</v>
      </c>
      <c r="F44" s="29" t="s">
        <v>47</v>
      </c>
      <c r="G44" s="48">
        <f t="shared" si="6"/>
        <v>23016.1</v>
      </c>
      <c r="H44" s="30">
        <f t="shared" si="6"/>
        <v>32400</v>
      </c>
      <c r="I44" s="32">
        <f t="shared" si="6"/>
        <v>32400</v>
      </c>
    </row>
    <row r="45" spans="1:9" ht="37.5" customHeight="1">
      <c r="A45" s="21" t="s">
        <v>184</v>
      </c>
      <c r="B45" s="31" t="s">
        <v>48</v>
      </c>
      <c r="C45" s="31">
        <v>551</v>
      </c>
      <c r="D45" s="29" t="s">
        <v>2</v>
      </c>
      <c r="E45" s="29" t="s">
        <v>153</v>
      </c>
      <c r="F45" s="29" t="s">
        <v>39</v>
      </c>
      <c r="G45" s="48">
        <f>27800+2700-7483.9</f>
        <v>23016.1</v>
      </c>
      <c r="H45" s="30">
        <f>27800+4600</f>
        <v>32400</v>
      </c>
      <c r="I45" s="32">
        <f>27800+4600</f>
        <v>32400</v>
      </c>
    </row>
    <row r="46" spans="1:9" ht="37.5" customHeight="1">
      <c r="A46" s="21" t="s">
        <v>53</v>
      </c>
      <c r="B46" s="31" t="s">
        <v>40</v>
      </c>
      <c r="C46" s="31">
        <v>551</v>
      </c>
      <c r="D46" s="29" t="s">
        <v>2</v>
      </c>
      <c r="E46" s="29" t="s">
        <v>153</v>
      </c>
      <c r="F46" s="29" t="s">
        <v>41</v>
      </c>
      <c r="G46" s="48">
        <f>G47</f>
        <v>7483.9</v>
      </c>
      <c r="H46" s="48">
        <f>H47</f>
        <v>0</v>
      </c>
      <c r="I46" s="48">
        <f>I47</f>
        <v>0</v>
      </c>
    </row>
    <row r="47" spans="1:9" ht="37.5" customHeight="1">
      <c r="A47" s="21" t="s">
        <v>54</v>
      </c>
      <c r="B47" s="31" t="s">
        <v>154</v>
      </c>
      <c r="C47" s="31">
        <v>551</v>
      </c>
      <c r="D47" s="29" t="s">
        <v>2</v>
      </c>
      <c r="E47" s="29" t="s">
        <v>153</v>
      </c>
      <c r="F47" s="29" t="s">
        <v>42</v>
      </c>
      <c r="G47" s="48">
        <v>7483.9</v>
      </c>
      <c r="H47" s="30">
        <v>0</v>
      </c>
      <c r="I47" s="32">
        <v>0</v>
      </c>
    </row>
    <row r="48" spans="1:9" ht="26.25" customHeight="1">
      <c r="A48" s="21" t="s">
        <v>57</v>
      </c>
      <c r="B48" s="31" t="s">
        <v>441</v>
      </c>
      <c r="C48" s="31">
        <v>551</v>
      </c>
      <c r="D48" s="29" t="s">
        <v>437</v>
      </c>
      <c r="E48" s="29"/>
      <c r="F48" s="29"/>
      <c r="G48" s="43">
        <f aca="true" t="shared" si="7" ref="G48:I50">G49</f>
        <v>144755</v>
      </c>
      <c r="H48" s="30">
        <f t="shared" si="7"/>
        <v>0</v>
      </c>
      <c r="I48" s="32">
        <f t="shared" si="7"/>
        <v>0</v>
      </c>
    </row>
    <row r="49" spans="1:9" ht="37.5" customHeight="1">
      <c r="A49" s="21" t="s">
        <v>58</v>
      </c>
      <c r="B49" s="28" t="s">
        <v>332</v>
      </c>
      <c r="C49" s="31">
        <v>551</v>
      </c>
      <c r="D49" s="29" t="s">
        <v>437</v>
      </c>
      <c r="E49" s="29" t="s">
        <v>130</v>
      </c>
      <c r="F49" s="29"/>
      <c r="G49" s="43">
        <f t="shared" si="7"/>
        <v>144755</v>
      </c>
      <c r="H49" s="30">
        <f t="shared" si="7"/>
        <v>0</v>
      </c>
      <c r="I49" s="32">
        <f t="shared" si="7"/>
        <v>0</v>
      </c>
    </row>
    <row r="50" spans="1:9" ht="23.25" customHeight="1">
      <c r="A50" s="21" t="s">
        <v>59</v>
      </c>
      <c r="B50" s="31" t="s">
        <v>169</v>
      </c>
      <c r="C50" s="31">
        <v>551</v>
      </c>
      <c r="D50" s="29" t="s">
        <v>437</v>
      </c>
      <c r="E50" s="29" t="s">
        <v>136</v>
      </c>
      <c r="F50" s="29"/>
      <c r="G50" s="43">
        <f t="shared" si="7"/>
        <v>144755</v>
      </c>
      <c r="H50" s="30">
        <f t="shared" si="7"/>
        <v>0</v>
      </c>
      <c r="I50" s="32">
        <f t="shared" si="7"/>
        <v>0</v>
      </c>
    </row>
    <row r="51" spans="1:9" ht="54" customHeight="1">
      <c r="A51" s="21" t="s">
        <v>217</v>
      </c>
      <c r="B51" s="31" t="s">
        <v>442</v>
      </c>
      <c r="C51" s="31">
        <v>551</v>
      </c>
      <c r="D51" s="29" t="s">
        <v>437</v>
      </c>
      <c r="E51" s="105" t="s">
        <v>438</v>
      </c>
      <c r="F51" s="29"/>
      <c r="G51" s="43">
        <f>G53</f>
        <v>144755</v>
      </c>
      <c r="H51" s="30">
        <f>H53</f>
        <v>0</v>
      </c>
      <c r="I51" s="32">
        <f>I53</f>
        <v>0</v>
      </c>
    </row>
    <row r="52" spans="1:9" ht="26.25" customHeight="1">
      <c r="A52" s="21" t="s">
        <v>218</v>
      </c>
      <c r="B52" s="31" t="s">
        <v>95</v>
      </c>
      <c r="C52" s="31">
        <v>551</v>
      </c>
      <c r="D52" s="29" t="s">
        <v>437</v>
      </c>
      <c r="E52" s="105" t="s">
        <v>438</v>
      </c>
      <c r="F52" s="29" t="s">
        <v>91</v>
      </c>
      <c r="G52" s="43">
        <f>G53</f>
        <v>144755</v>
      </c>
      <c r="H52" s="30">
        <f>H53</f>
        <v>0</v>
      </c>
      <c r="I52" s="30">
        <f>I53</f>
        <v>0</v>
      </c>
    </row>
    <row r="53" spans="1:9" ht="24" customHeight="1">
      <c r="A53" s="21" t="s">
        <v>220</v>
      </c>
      <c r="B53" s="31" t="s">
        <v>440</v>
      </c>
      <c r="C53" s="31">
        <v>551</v>
      </c>
      <c r="D53" s="29" t="s">
        <v>437</v>
      </c>
      <c r="E53" s="105" t="s">
        <v>438</v>
      </c>
      <c r="F53" s="29" t="s">
        <v>439</v>
      </c>
      <c r="G53" s="43">
        <v>144755</v>
      </c>
      <c r="H53" s="30">
        <v>0</v>
      </c>
      <c r="I53" s="32">
        <v>0</v>
      </c>
    </row>
    <row r="54" spans="1:9" ht="19.5" customHeight="1">
      <c r="A54" s="21" t="s">
        <v>221</v>
      </c>
      <c r="B54" s="31" t="s">
        <v>20</v>
      </c>
      <c r="C54" s="31">
        <v>551</v>
      </c>
      <c r="D54" s="29" t="s">
        <v>27</v>
      </c>
      <c r="E54" s="105"/>
      <c r="F54" s="29"/>
      <c r="G54" s="43">
        <f aca="true" t="shared" si="8" ref="G54:I56">G55</f>
        <v>0</v>
      </c>
      <c r="H54" s="30">
        <f t="shared" si="8"/>
        <v>30000</v>
      </c>
      <c r="I54" s="32">
        <f t="shared" si="8"/>
        <v>30000</v>
      </c>
    </row>
    <row r="55" spans="1:9" ht="34.5" customHeight="1">
      <c r="A55" s="21" t="s">
        <v>222</v>
      </c>
      <c r="B55" s="28" t="s">
        <v>332</v>
      </c>
      <c r="C55" s="31">
        <v>551</v>
      </c>
      <c r="D55" s="29" t="s">
        <v>27</v>
      </c>
      <c r="E55" s="105" t="s">
        <v>130</v>
      </c>
      <c r="F55" s="29"/>
      <c r="G55" s="43">
        <f t="shared" si="8"/>
        <v>0</v>
      </c>
      <c r="H55" s="30">
        <f t="shared" si="8"/>
        <v>30000</v>
      </c>
      <c r="I55" s="32">
        <f t="shared" si="8"/>
        <v>30000</v>
      </c>
    </row>
    <row r="56" spans="1:9" ht="36" customHeight="1">
      <c r="A56" s="21" t="s">
        <v>190</v>
      </c>
      <c r="B56" s="31" t="s">
        <v>157</v>
      </c>
      <c r="C56" s="31">
        <v>551</v>
      </c>
      <c r="D56" s="29" t="s">
        <v>27</v>
      </c>
      <c r="E56" s="105" t="s">
        <v>136</v>
      </c>
      <c r="F56" s="29"/>
      <c r="G56" s="43">
        <f t="shared" si="8"/>
        <v>0</v>
      </c>
      <c r="H56" s="30">
        <f t="shared" si="8"/>
        <v>30000</v>
      </c>
      <c r="I56" s="32">
        <f t="shared" si="8"/>
        <v>30000</v>
      </c>
    </row>
    <row r="57" spans="1:9" ht="37.5" customHeight="1">
      <c r="A57" s="21" t="s">
        <v>123</v>
      </c>
      <c r="B57" s="31" t="s">
        <v>158</v>
      </c>
      <c r="C57" s="31">
        <v>551</v>
      </c>
      <c r="D57" s="29" t="s">
        <v>27</v>
      </c>
      <c r="E57" s="105" t="s">
        <v>137</v>
      </c>
      <c r="F57" s="29"/>
      <c r="G57" s="43">
        <f>G59</f>
        <v>0</v>
      </c>
      <c r="H57" s="30">
        <f>H59</f>
        <v>30000</v>
      </c>
      <c r="I57" s="32">
        <f>I59</f>
        <v>30000</v>
      </c>
    </row>
    <row r="58" spans="1:9" ht="18.75" customHeight="1">
      <c r="A58" s="21" t="s">
        <v>124</v>
      </c>
      <c r="B58" s="31" t="s">
        <v>95</v>
      </c>
      <c r="C58" s="31">
        <v>551</v>
      </c>
      <c r="D58" s="29" t="s">
        <v>27</v>
      </c>
      <c r="E58" s="105" t="s">
        <v>137</v>
      </c>
      <c r="F58" s="29" t="s">
        <v>91</v>
      </c>
      <c r="G58" s="43">
        <f>G59</f>
        <v>0</v>
      </c>
      <c r="H58" s="30">
        <f>H59</f>
        <v>30000</v>
      </c>
      <c r="I58" s="30">
        <f>I59</f>
        <v>30000</v>
      </c>
    </row>
    <row r="59" spans="1:9" ht="22.5" customHeight="1">
      <c r="A59" s="21" t="s">
        <v>125</v>
      </c>
      <c r="B59" s="31" t="s">
        <v>165</v>
      </c>
      <c r="C59" s="31">
        <v>551</v>
      </c>
      <c r="D59" s="29" t="s">
        <v>27</v>
      </c>
      <c r="E59" s="105" t="s">
        <v>137</v>
      </c>
      <c r="F59" s="29" t="s">
        <v>164</v>
      </c>
      <c r="G59" s="43">
        <v>0</v>
      </c>
      <c r="H59" s="30">
        <v>30000</v>
      </c>
      <c r="I59" s="32">
        <v>30000</v>
      </c>
    </row>
    <row r="60" spans="1:9" ht="24" customHeight="1">
      <c r="A60" s="21" t="s">
        <v>60</v>
      </c>
      <c r="B60" s="31" t="s">
        <v>102</v>
      </c>
      <c r="C60" s="31">
        <v>551</v>
      </c>
      <c r="D60" s="29" t="s">
        <v>28</v>
      </c>
      <c r="E60" s="105"/>
      <c r="F60" s="29"/>
      <c r="G60" s="43">
        <f>G61</f>
        <v>1173465.1</v>
      </c>
      <c r="H60" s="30">
        <f>H61</f>
        <v>1116567</v>
      </c>
      <c r="I60" s="30">
        <f>I61</f>
        <v>955476</v>
      </c>
    </row>
    <row r="61" spans="1:9" ht="37.5" customHeight="1">
      <c r="A61" s="21" t="s">
        <v>61</v>
      </c>
      <c r="B61" s="31" t="s">
        <v>205</v>
      </c>
      <c r="C61" s="31">
        <v>551</v>
      </c>
      <c r="D61" s="29" t="s">
        <v>28</v>
      </c>
      <c r="E61" s="105" t="s">
        <v>138</v>
      </c>
      <c r="F61" s="29"/>
      <c r="G61" s="43">
        <f>G62+G80+G84</f>
        <v>1173465.1</v>
      </c>
      <c r="H61" s="30">
        <f>H62+H80+H84</f>
        <v>1116567</v>
      </c>
      <c r="I61" s="30">
        <f>I62+I80+I84</f>
        <v>955476</v>
      </c>
    </row>
    <row r="62" spans="1:9" ht="36" customHeight="1">
      <c r="A62" s="21" t="s">
        <v>62</v>
      </c>
      <c r="B62" s="31" t="s">
        <v>206</v>
      </c>
      <c r="C62" s="31">
        <v>551</v>
      </c>
      <c r="D62" s="29" t="s">
        <v>28</v>
      </c>
      <c r="E62" s="105" t="s">
        <v>139</v>
      </c>
      <c r="F62" s="29"/>
      <c r="G62" s="43">
        <f>G63+G66+G71+G74+G77</f>
        <v>948018.7</v>
      </c>
      <c r="H62" s="43">
        <f>H63+H66+H71+H74</f>
        <v>891121</v>
      </c>
      <c r="I62" s="43">
        <f>I63+I66+I71+I74</f>
        <v>730030</v>
      </c>
    </row>
    <row r="63" spans="1:9" ht="87.75" customHeight="1">
      <c r="A63" s="21" t="s">
        <v>63</v>
      </c>
      <c r="B63" s="31" t="s">
        <v>334</v>
      </c>
      <c r="C63" s="31">
        <v>551</v>
      </c>
      <c r="D63" s="29" t="s">
        <v>28</v>
      </c>
      <c r="E63" s="105" t="s">
        <v>140</v>
      </c>
      <c r="F63" s="29"/>
      <c r="G63" s="43">
        <f>G64</f>
        <v>308866</v>
      </c>
      <c r="H63" s="30">
        <f aca="true" t="shared" si="9" ref="G63:I64">H64</f>
        <v>498343</v>
      </c>
      <c r="I63" s="30">
        <f t="shared" si="9"/>
        <v>366952</v>
      </c>
    </row>
    <row r="64" spans="1:9" ht="36" customHeight="1">
      <c r="A64" s="21" t="s">
        <v>126</v>
      </c>
      <c r="B64" s="31" t="s">
        <v>203</v>
      </c>
      <c r="C64" s="31">
        <v>551</v>
      </c>
      <c r="D64" s="29" t="s">
        <v>28</v>
      </c>
      <c r="E64" s="29" t="s">
        <v>140</v>
      </c>
      <c r="F64" s="29" t="s">
        <v>47</v>
      </c>
      <c r="G64" s="43">
        <f t="shared" si="9"/>
        <v>308866</v>
      </c>
      <c r="H64" s="30">
        <f t="shared" si="9"/>
        <v>498343</v>
      </c>
      <c r="I64" s="30">
        <f t="shared" si="9"/>
        <v>366952</v>
      </c>
    </row>
    <row r="65" spans="1:9" ht="33.75" customHeight="1">
      <c r="A65" s="21" t="s">
        <v>127</v>
      </c>
      <c r="B65" s="31" t="s">
        <v>48</v>
      </c>
      <c r="C65" s="31">
        <v>551</v>
      </c>
      <c r="D65" s="29" t="s">
        <v>28</v>
      </c>
      <c r="E65" s="29" t="s">
        <v>140</v>
      </c>
      <c r="F65" s="29" t="s">
        <v>39</v>
      </c>
      <c r="G65" s="43">
        <f>308866</f>
        <v>308866</v>
      </c>
      <c r="H65" s="30">
        <v>498343</v>
      </c>
      <c r="I65" s="30">
        <v>366952</v>
      </c>
    </row>
    <row r="66" spans="1:9" ht="93" customHeight="1" thickBot="1">
      <c r="A66" s="21" t="s">
        <v>128</v>
      </c>
      <c r="B66" s="31" t="s">
        <v>252</v>
      </c>
      <c r="C66" s="31">
        <v>551</v>
      </c>
      <c r="D66" s="29" t="s">
        <v>28</v>
      </c>
      <c r="E66" s="105" t="s">
        <v>141</v>
      </c>
      <c r="F66" s="29"/>
      <c r="G66" s="54">
        <f>G67+G69</f>
        <v>273458</v>
      </c>
      <c r="H66" s="54">
        <f>H67+H69</f>
        <v>76718</v>
      </c>
      <c r="I66" s="54">
        <f>I67+I69</f>
        <v>78386</v>
      </c>
    </row>
    <row r="67" spans="1:9" ht="37.5" customHeight="1" thickBot="1">
      <c r="A67" s="21" t="s">
        <v>64</v>
      </c>
      <c r="B67" s="31" t="s">
        <v>207</v>
      </c>
      <c r="C67" s="31">
        <v>551</v>
      </c>
      <c r="D67" s="29" t="s">
        <v>28</v>
      </c>
      <c r="E67" s="29" t="s">
        <v>141</v>
      </c>
      <c r="F67" s="29" t="s">
        <v>47</v>
      </c>
      <c r="G67" s="55">
        <f>G68</f>
        <v>223458</v>
      </c>
      <c r="H67" s="30">
        <f>H68</f>
        <v>76718</v>
      </c>
      <c r="I67" s="30">
        <f>I68</f>
        <v>78386</v>
      </c>
    </row>
    <row r="68" spans="1:9" ht="39" customHeight="1">
      <c r="A68" s="21" t="s">
        <v>65</v>
      </c>
      <c r="B68" s="31" t="s">
        <v>48</v>
      </c>
      <c r="C68" s="31">
        <v>551</v>
      </c>
      <c r="D68" s="29" t="s">
        <v>28</v>
      </c>
      <c r="E68" s="109" t="s">
        <v>141</v>
      </c>
      <c r="F68" s="109" t="s">
        <v>39</v>
      </c>
      <c r="G68" s="110">
        <f>223458</f>
        <v>223458</v>
      </c>
      <c r="H68" s="111">
        <v>76718</v>
      </c>
      <c r="I68" s="30">
        <v>78386</v>
      </c>
    </row>
    <row r="69" spans="1:9" ht="24" customHeight="1">
      <c r="A69" s="21" t="s">
        <v>66</v>
      </c>
      <c r="B69" s="28" t="s">
        <v>95</v>
      </c>
      <c r="C69" s="31">
        <v>551</v>
      </c>
      <c r="D69" s="29" t="s">
        <v>28</v>
      </c>
      <c r="E69" s="109" t="s">
        <v>141</v>
      </c>
      <c r="F69" s="29" t="s">
        <v>91</v>
      </c>
      <c r="G69" s="112">
        <f>G70</f>
        <v>50000</v>
      </c>
      <c r="H69" s="112">
        <f>H70</f>
        <v>0</v>
      </c>
      <c r="I69" s="112">
        <f>I70</f>
        <v>0</v>
      </c>
    </row>
    <row r="70" spans="1:9" ht="23.25" customHeight="1">
      <c r="A70" s="21" t="s">
        <v>67</v>
      </c>
      <c r="B70" s="28" t="s">
        <v>113</v>
      </c>
      <c r="C70" s="31">
        <v>551</v>
      </c>
      <c r="D70" s="29" t="s">
        <v>28</v>
      </c>
      <c r="E70" s="109" t="s">
        <v>141</v>
      </c>
      <c r="F70" s="29" t="s">
        <v>112</v>
      </c>
      <c r="G70" s="112">
        <v>50000</v>
      </c>
      <c r="H70" s="30">
        <v>0</v>
      </c>
      <c r="I70" s="30">
        <v>0</v>
      </c>
    </row>
    <row r="71" spans="1:9" ht="88.5" customHeight="1">
      <c r="A71" s="21" t="s">
        <v>68</v>
      </c>
      <c r="B71" s="31" t="s">
        <v>253</v>
      </c>
      <c r="C71" s="31">
        <v>551</v>
      </c>
      <c r="D71" s="29" t="s">
        <v>28</v>
      </c>
      <c r="E71" s="105" t="s">
        <v>142</v>
      </c>
      <c r="F71" s="29"/>
      <c r="G71" s="43">
        <f aca="true" t="shared" si="10" ref="G71:I72">G72</f>
        <v>290954.7</v>
      </c>
      <c r="H71" s="30">
        <f t="shared" si="10"/>
        <v>252692</v>
      </c>
      <c r="I71" s="30">
        <f t="shared" si="10"/>
        <v>252692</v>
      </c>
    </row>
    <row r="72" spans="1:9" ht="90" customHeight="1">
      <c r="A72" s="21" t="s">
        <v>69</v>
      </c>
      <c r="B72" s="31" t="s">
        <v>40</v>
      </c>
      <c r="C72" s="31">
        <v>551</v>
      </c>
      <c r="D72" s="29" t="s">
        <v>28</v>
      </c>
      <c r="E72" s="29" t="s">
        <v>142</v>
      </c>
      <c r="F72" s="29" t="s">
        <v>41</v>
      </c>
      <c r="G72" s="43">
        <f t="shared" si="10"/>
        <v>290954.7</v>
      </c>
      <c r="H72" s="30">
        <f t="shared" si="10"/>
        <v>252692</v>
      </c>
      <c r="I72" s="30">
        <f t="shared" si="10"/>
        <v>252692</v>
      </c>
    </row>
    <row r="73" spans="1:9" ht="24" customHeight="1">
      <c r="A73" s="21" t="s">
        <v>70</v>
      </c>
      <c r="B73" s="31" t="s">
        <v>170</v>
      </c>
      <c r="C73" s="31">
        <v>551</v>
      </c>
      <c r="D73" s="29" t="s">
        <v>28</v>
      </c>
      <c r="E73" s="29" t="s">
        <v>142</v>
      </c>
      <c r="F73" s="29" t="s">
        <v>103</v>
      </c>
      <c r="G73" s="43">
        <v>290954.7</v>
      </c>
      <c r="H73" s="30">
        <v>252692</v>
      </c>
      <c r="I73" s="30">
        <v>252692</v>
      </c>
    </row>
    <row r="74" spans="1:9" ht="90.75" customHeight="1">
      <c r="A74" s="21" t="s">
        <v>71</v>
      </c>
      <c r="B74" s="31" t="s">
        <v>356</v>
      </c>
      <c r="C74" s="31">
        <v>551</v>
      </c>
      <c r="D74" s="29" t="s">
        <v>28</v>
      </c>
      <c r="E74" s="105" t="s">
        <v>219</v>
      </c>
      <c r="F74" s="105"/>
      <c r="G74" s="43">
        <f aca="true" t="shared" si="11" ref="G74:I75">G75</f>
        <v>28461.5</v>
      </c>
      <c r="H74" s="30">
        <f t="shared" si="11"/>
        <v>63368</v>
      </c>
      <c r="I74" s="30">
        <f>I75</f>
        <v>32000</v>
      </c>
    </row>
    <row r="75" spans="1:9" ht="39" customHeight="1">
      <c r="A75" s="21" t="s">
        <v>72</v>
      </c>
      <c r="B75" s="31" t="s">
        <v>207</v>
      </c>
      <c r="C75" s="31">
        <v>551</v>
      </c>
      <c r="D75" s="29" t="s">
        <v>28</v>
      </c>
      <c r="E75" s="105" t="s">
        <v>219</v>
      </c>
      <c r="F75" s="105" t="s">
        <v>47</v>
      </c>
      <c r="G75" s="43">
        <f t="shared" si="11"/>
        <v>28461.5</v>
      </c>
      <c r="H75" s="30">
        <f t="shared" si="11"/>
        <v>63368</v>
      </c>
      <c r="I75" s="30">
        <f t="shared" si="11"/>
        <v>32000</v>
      </c>
    </row>
    <row r="76" spans="1:9" ht="36" customHeight="1">
      <c r="A76" s="21" t="s">
        <v>73</v>
      </c>
      <c r="B76" s="31" t="s">
        <v>48</v>
      </c>
      <c r="C76" s="31">
        <v>551</v>
      </c>
      <c r="D76" s="29" t="s">
        <v>28</v>
      </c>
      <c r="E76" s="105" t="s">
        <v>219</v>
      </c>
      <c r="F76" s="105" t="s">
        <v>39</v>
      </c>
      <c r="G76" s="43">
        <v>28461.5</v>
      </c>
      <c r="H76" s="30">
        <v>63368</v>
      </c>
      <c r="I76" s="30">
        <v>32000</v>
      </c>
    </row>
    <row r="77" spans="1:9" ht="108" customHeight="1">
      <c r="A77" s="21" t="s">
        <v>75</v>
      </c>
      <c r="B77" s="31" t="s">
        <v>443</v>
      </c>
      <c r="C77" s="31">
        <v>551</v>
      </c>
      <c r="D77" s="29" t="s">
        <v>28</v>
      </c>
      <c r="E77" s="105" t="s">
        <v>444</v>
      </c>
      <c r="F77" s="105"/>
      <c r="G77" s="43">
        <f>G78</f>
        <v>46278.5</v>
      </c>
      <c r="H77" s="30">
        <v>0</v>
      </c>
      <c r="I77" s="30">
        <v>0</v>
      </c>
    </row>
    <row r="78" spans="1:9" ht="36" customHeight="1">
      <c r="A78" s="21" t="s">
        <v>76</v>
      </c>
      <c r="B78" s="31" t="s">
        <v>207</v>
      </c>
      <c r="C78" s="31">
        <v>551</v>
      </c>
      <c r="D78" s="29" t="s">
        <v>28</v>
      </c>
      <c r="E78" s="105" t="s">
        <v>444</v>
      </c>
      <c r="F78" s="105" t="s">
        <v>47</v>
      </c>
      <c r="G78" s="43">
        <f>G79</f>
        <v>46278.5</v>
      </c>
      <c r="H78" s="30">
        <v>0</v>
      </c>
      <c r="I78" s="30">
        <v>0</v>
      </c>
    </row>
    <row r="79" spans="1:9" ht="36" customHeight="1">
      <c r="A79" s="21" t="s">
        <v>77</v>
      </c>
      <c r="B79" s="31" t="s">
        <v>48</v>
      </c>
      <c r="C79" s="31">
        <v>551</v>
      </c>
      <c r="D79" s="29" t="s">
        <v>28</v>
      </c>
      <c r="E79" s="105" t="s">
        <v>444</v>
      </c>
      <c r="F79" s="105" t="s">
        <v>39</v>
      </c>
      <c r="G79" s="43">
        <v>46278.5</v>
      </c>
      <c r="H79" s="30">
        <v>0</v>
      </c>
      <c r="I79" s="30">
        <v>0</v>
      </c>
    </row>
    <row r="80" spans="1:9" ht="36.75" customHeight="1">
      <c r="A80" s="21" t="s">
        <v>160</v>
      </c>
      <c r="B80" s="31" t="s">
        <v>305</v>
      </c>
      <c r="C80" s="31">
        <v>551</v>
      </c>
      <c r="D80" s="29" t="s">
        <v>28</v>
      </c>
      <c r="E80" s="105" t="s">
        <v>143</v>
      </c>
      <c r="F80" s="105"/>
      <c r="G80" s="43">
        <f>G81</f>
        <v>25446.4</v>
      </c>
      <c r="H80" s="43">
        <f>H81</f>
        <v>25446</v>
      </c>
      <c r="I80" s="43">
        <f>I81</f>
        <v>25446</v>
      </c>
    </row>
    <row r="81" spans="1:9" ht="105.75" customHeight="1">
      <c r="A81" s="21" t="s">
        <v>161</v>
      </c>
      <c r="B81" s="36" t="s">
        <v>392</v>
      </c>
      <c r="C81" s="28">
        <v>551</v>
      </c>
      <c r="D81" s="29" t="s">
        <v>28</v>
      </c>
      <c r="E81" s="105" t="s">
        <v>393</v>
      </c>
      <c r="F81" s="105"/>
      <c r="G81" s="43">
        <f aca="true" t="shared" si="12" ref="G81:I82">G82</f>
        <v>25446.4</v>
      </c>
      <c r="H81" s="30">
        <f t="shared" si="12"/>
        <v>25446</v>
      </c>
      <c r="I81" s="30">
        <f t="shared" si="12"/>
        <v>25446</v>
      </c>
    </row>
    <row r="82" spans="1:9" ht="36" customHeight="1">
      <c r="A82" s="21" t="s">
        <v>162</v>
      </c>
      <c r="B82" s="31" t="s">
        <v>208</v>
      </c>
      <c r="C82" s="28">
        <v>551</v>
      </c>
      <c r="D82" s="29" t="s">
        <v>28</v>
      </c>
      <c r="E82" s="105" t="s">
        <v>393</v>
      </c>
      <c r="F82" s="105" t="s">
        <v>47</v>
      </c>
      <c r="G82" s="43">
        <f t="shared" si="12"/>
        <v>25446.4</v>
      </c>
      <c r="H82" s="30">
        <f t="shared" si="12"/>
        <v>25446</v>
      </c>
      <c r="I82" s="30">
        <f t="shared" si="12"/>
        <v>25446</v>
      </c>
    </row>
    <row r="83" spans="1:9" ht="33.75" customHeight="1">
      <c r="A83" s="21" t="s">
        <v>163</v>
      </c>
      <c r="B83" s="31" t="s">
        <v>48</v>
      </c>
      <c r="C83" s="28">
        <v>551</v>
      </c>
      <c r="D83" s="29" t="s">
        <v>28</v>
      </c>
      <c r="E83" s="105" t="s">
        <v>393</v>
      </c>
      <c r="F83" s="105" t="s">
        <v>39</v>
      </c>
      <c r="G83" s="43">
        <v>25446.4</v>
      </c>
      <c r="H83" s="30">
        <f>22720+2726</f>
        <v>25446</v>
      </c>
      <c r="I83" s="30">
        <f>22720+2726</f>
        <v>25446</v>
      </c>
    </row>
    <row r="84" spans="1:9" ht="25.5" customHeight="1">
      <c r="A84" s="21" t="s">
        <v>129</v>
      </c>
      <c r="B84" s="33" t="s">
        <v>306</v>
      </c>
      <c r="C84" s="31">
        <v>551</v>
      </c>
      <c r="D84" s="29" t="s">
        <v>28</v>
      </c>
      <c r="E84" s="105" t="s">
        <v>134</v>
      </c>
      <c r="F84" s="105"/>
      <c r="G84" s="43">
        <f aca="true" t="shared" si="13" ref="G84:I85">G85</f>
        <v>200000</v>
      </c>
      <c r="H84" s="30">
        <f t="shared" si="13"/>
        <v>200000</v>
      </c>
      <c r="I84" s="30">
        <f t="shared" si="13"/>
        <v>200000</v>
      </c>
    </row>
    <row r="85" spans="1:9" ht="89.25" customHeight="1">
      <c r="A85" s="21" t="s">
        <v>80</v>
      </c>
      <c r="B85" s="31" t="s">
        <v>403</v>
      </c>
      <c r="C85" s="31">
        <v>551</v>
      </c>
      <c r="D85" s="29" t="s">
        <v>28</v>
      </c>
      <c r="E85" s="105" t="s">
        <v>189</v>
      </c>
      <c r="F85" s="105"/>
      <c r="G85" s="43">
        <f t="shared" si="13"/>
        <v>200000</v>
      </c>
      <c r="H85" s="30">
        <f t="shared" si="13"/>
        <v>200000</v>
      </c>
      <c r="I85" s="30">
        <f t="shared" si="13"/>
        <v>200000</v>
      </c>
    </row>
    <row r="86" spans="1:9" ht="36" customHeight="1">
      <c r="A86" s="21" t="s">
        <v>81</v>
      </c>
      <c r="B86" s="31" t="s">
        <v>203</v>
      </c>
      <c r="C86" s="31">
        <v>551</v>
      </c>
      <c r="D86" s="29" t="s">
        <v>28</v>
      </c>
      <c r="E86" s="105" t="s">
        <v>189</v>
      </c>
      <c r="F86" s="105" t="s">
        <v>47</v>
      </c>
      <c r="G86" s="43">
        <f>G87</f>
        <v>200000</v>
      </c>
      <c r="H86" s="30">
        <f>H87</f>
        <v>200000</v>
      </c>
      <c r="I86" s="30">
        <f>I87</f>
        <v>200000</v>
      </c>
    </row>
    <row r="87" spans="1:9" ht="34.5" customHeight="1">
      <c r="A87" s="21" t="s">
        <v>92</v>
      </c>
      <c r="B87" s="31" t="s">
        <v>48</v>
      </c>
      <c r="C87" s="31">
        <v>551</v>
      </c>
      <c r="D87" s="29" t="s">
        <v>28</v>
      </c>
      <c r="E87" s="105" t="s">
        <v>189</v>
      </c>
      <c r="F87" s="105" t="s">
        <v>39</v>
      </c>
      <c r="G87" s="43">
        <v>200000</v>
      </c>
      <c r="H87" s="30">
        <v>200000</v>
      </c>
      <c r="I87" s="30">
        <v>200000</v>
      </c>
    </row>
    <row r="88" spans="1:9" ht="34.5" customHeight="1">
      <c r="A88" s="21" t="s">
        <v>82</v>
      </c>
      <c r="B88" s="31" t="s">
        <v>55</v>
      </c>
      <c r="C88" s="31">
        <v>551</v>
      </c>
      <c r="D88" s="29" t="s">
        <v>56</v>
      </c>
      <c r="E88" s="105"/>
      <c r="F88" s="105"/>
      <c r="G88" s="43">
        <f>G89+G95</f>
        <v>447036.35</v>
      </c>
      <c r="H88" s="30">
        <f>H89+H95</f>
        <v>618005</v>
      </c>
      <c r="I88" s="30">
        <f>I89+I95</f>
        <v>618519</v>
      </c>
    </row>
    <row r="89" spans="1:9" ht="54" customHeight="1">
      <c r="A89" s="21" t="s">
        <v>242</v>
      </c>
      <c r="B89" s="31" t="s">
        <v>97</v>
      </c>
      <c r="C89" s="37">
        <v>551</v>
      </c>
      <c r="D89" s="29" t="s">
        <v>7</v>
      </c>
      <c r="E89" s="105"/>
      <c r="F89" s="105"/>
      <c r="G89" s="43">
        <f>G90</f>
        <v>20000</v>
      </c>
      <c r="H89" s="30">
        <f aca="true" t="shared" si="14" ref="G89:I92">H90</f>
        <v>20555</v>
      </c>
      <c r="I89" s="30">
        <f t="shared" si="14"/>
        <v>21069</v>
      </c>
    </row>
    <row r="90" spans="1:9" ht="36" customHeight="1">
      <c r="A90" s="21" t="s">
        <v>243</v>
      </c>
      <c r="B90" s="31" t="s">
        <v>205</v>
      </c>
      <c r="C90" s="31">
        <v>551</v>
      </c>
      <c r="D90" s="29" t="s">
        <v>7</v>
      </c>
      <c r="E90" s="105" t="s">
        <v>138</v>
      </c>
      <c r="F90" s="105"/>
      <c r="G90" s="43">
        <f t="shared" si="14"/>
        <v>20000</v>
      </c>
      <c r="H90" s="30">
        <f t="shared" si="14"/>
        <v>20555</v>
      </c>
      <c r="I90" s="30">
        <f t="shared" si="14"/>
        <v>21069</v>
      </c>
    </row>
    <row r="91" spans="1:9" ht="39" customHeight="1">
      <c r="A91" s="21" t="s">
        <v>244</v>
      </c>
      <c r="B91" s="31" t="s">
        <v>307</v>
      </c>
      <c r="C91" s="31">
        <v>551</v>
      </c>
      <c r="D91" s="29" t="s">
        <v>7</v>
      </c>
      <c r="E91" s="105" t="s">
        <v>143</v>
      </c>
      <c r="F91" s="105"/>
      <c r="G91" s="43">
        <f t="shared" si="14"/>
        <v>20000</v>
      </c>
      <c r="H91" s="30">
        <f t="shared" si="14"/>
        <v>20555</v>
      </c>
      <c r="I91" s="30">
        <f t="shared" si="14"/>
        <v>21069</v>
      </c>
    </row>
    <row r="92" spans="1:9" ht="110.25" customHeight="1">
      <c r="A92" s="21" t="s">
        <v>245</v>
      </c>
      <c r="B92" s="31" t="s">
        <v>308</v>
      </c>
      <c r="C92" s="31">
        <v>551</v>
      </c>
      <c r="D92" s="29" t="s">
        <v>7</v>
      </c>
      <c r="E92" s="105" t="s">
        <v>144</v>
      </c>
      <c r="F92" s="105"/>
      <c r="G92" s="43">
        <f t="shared" si="14"/>
        <v>20000</v>
      </c>
      <c r="H92" s="30">
        <f>H93</f>
        <v>20555</v>
      </c>
      <c r="I92" s="30">
        <f>I93</f>
        <v>21069</v>
      </c>
    </row>
    <row r="93" spans="1:9" ht="37.5" customHeight="1">
      <c r="A93" s="21" t="s">
        <v>246</v>
      </c>
      <c r="B93" s="31" t="s">
        <v>203</v>
      </c>
      <c r="C93" s="31">
        <v>551</v>
      </c>
      <c r="D93" s="29" t="s">
        <v>7</v>
      </c>
      <c r="E93" s="105" t="s">
        <v>144</v>
      </c>
      <c r="F93" s="105" t="s">
        <v>47</v>
      </c>
      <c r="G93" s="43">
        <f>G94</f>
        <v>20000</v>
      </c>
      <c r="H93" s="30">
        <f>H94</f>
        <v>20555</v>
      </c>
      <c r="I93" s="32">
        <f>I94</f>
        <v>21069</v>
      </c>
    </row>
    <row r="94" spans="1:9" ht="33" customHeight="1">
      <c r="A94" s="21" t="s">
        <v>247</v>
      </c>
      <c r="B94" s="31" t="s">
        <v>48</v>
      </c>
      <c r="C94" s="31">
        <v>551</v>
      </c>
      <c r="D94" s="29" t="s">
        <v>7</v>
      </c>
      <c r="E94" s="105" t="s">
        <v>144</v>
      </c>
      <c r="F94" s="105" t="s">
        <v>39</v>
      </c>
      <c r="G94" s="43">
        <v>20000</v>
      </c>
      <c r="H94" s="30">
        <v>20555</v>
      </c>
      <c r="I94" s="32">
        <v>21069</v>
      </c>
    </row>
    <row r="95" spans="1:9" ht="18" customHeight="1">
      <c r="A95" s="21" t="s">
        <v>248</v>
      </c>
      <c r="B95" s="31" t="s">
        <v>88</v>
      </c>
      <c r="C95" s="37">
        <v>551</v>
      </c>
      <c r="D95" s="29" t="s">
        <v>29</v>
      </c>
      <c r="E95" s="105"/>
      <c r="F95" s="105"/>
      <c r="G95" s="43">
        <f aca="true" t="shared" si="15" ref="G95:I96">G96</f>
        <v>427036.35</v>
      </c>
      <c r="H95" s="30">
        <f t="shared" si="15"/>
        <v>597450</v>
      </c>
      <c r="I95" s="30">
        <f t="shared" si="15"/>
        <v>597450</v>
      </c>
    </row>
    <row r="96" spans="1:9" ht="36" customHeight="1">
      <c r="A96" s="21" t="s">
        <v>249</v>
      </c>
      <c r="B96" s="31" t="s">
        <v>293</v>
      </c>
      <c r="C96" s="31">
        <v>551</v>
      </c>
      <c r="D96" s="29" t="s">
        <v>29</v>
      </c>
      <c r="E96" s="105" t="s">
        <v>138</v>
      </c>
      <c r="F96" s="105"/>
      <c r="G96" s="43">
        <f t="shared" si="15"/>
        <v>427036.35</v>
      </c>
      <c r="H96" s="30">
        <f t="shared" si="15"/>
        <v>597450</v>
      </c>
      <c r="I96" s="30">
        <f t="shared" si="15"/>
        <v>597450</v>
      </c>
    </row>
    <row r="97" spans="1:9" ht="34.5" customHeight="1">
      <c r="A97" s="21" t="s">
        <v>250</v>
      </c>
      <c r="B97" s="31" t="s">
        <v>307</v>
      </c>
      <c r="C97" s="31">
        <v>551</v>
      </c>
      <c r="D97" s="29" t="s">
        <v>29</v>
      </c>
      <c r="E97" s="105" t="s">
        <v>143</v>
      </c>
      <c r="F97" s="105"/>
      <c r="G97" s="43">
        <f>G98+G101</f>
        <v>427036.35</v>
      </c>
      <c r="H97" s="30">
        <f>H98+H101</f>
        <v>597450</v>
      </c>
      <c r="I97" s="30">
        <f>I98+I101</f>
        <v>597450</v>
      </c>
    </row>
    <row r="98" spans="1:9" ht="113.25" customHeight="1">
      <c r="A98" s="21" t="s">
        <v>251</v>
      </c>
      <c r="B98" s="31" t="s">
        <v>405</v>
      </c>
      <c r="C98" s="31">
        <v>551</v>
      </c>
      <c r="D98" s="29" t="s">
        <v>29</v>
      </c>
      <c r="E98" s="105" t="s">
        <v>145</v>
      </c>
      <c r="F98" s="105"/>
      <c r="G98" s="43">
        <f>G100</f>
        <v>4944.35</v>
      </c>
      <c r="H98" s="43">
        <f>H100</f>
        <v>8000</v>
      </c>
      <c r="I98" s="43">
        <f>I100</f>
        <v>8000</v>
      </c>
    </row>
    <row r="99" spans="1:9" ht="36" customHeight="1">
      <c r="A99" s="21" t="s">
        <v>382</v>
      </c>
      <c r="B99" s="31" t="s">
        <v>207</v>
      </c>
      <c r="C99" s="31">
        <v>551</v>
      </c>
      <c r="D99" s="29" t="s">
        <v>29</v>
      </c>
      <c r="E99" s="105" t="s">
        <v>145</v>
      </c>
      <c r="F99" s="105" t="s">
        <v>47</v>
      </c>
      <c r="G99" s="43">
        <f>G100</f>
        <v>4944.35</v>
      </c>
      <c r="H99" s="30">
        <f>H100</f>
        <v>8000</v>
      </c>
      <c r="I99" s="30">
        <f>I100</f>
        <v>8000</v>
      </c>
    </row>
    <row r="100" spans="1:9" ht="33.75" customHeight="1">
      <c r="A100" s="21" t="s">
        <v>383</v>
      </c>
      <c r="B100" s="31" t="s">
        <v>48</v>
      </c>
      <c r="C100" s="31">
        <v>551</v>
      </c>
      <c r="D100" s="29" t="s">
        <v>29</v>
      </c>
      <c r="E100" s="105" t="s">
        <v>145</v>
      </c>
      <c r="F100" s="105" t="s">
        <v>39</v>
      </c>
      <c r="G100" s="43">
        <v>4944.35</v>
      </c>
      <c r="H100" s="30">
        <v>8000</v>
      </c>
      <c r="I100" s="32">
        <v>8000</v>
      </c>
    </row>
    <row r="101" spans="1:9" ht="108.75" customHeight="1">
      <c r="A101" s="21" t="s">
        <v>384</v>
      </c>
      <c r="B101" s="31" t="s">
        <v>394</v>
      </c>
      <c r="C101" s="31">
        <v>551</v>
      </c>
      <c r="D101" s="29" t="s">
        <v>29</v>
      </c>
      <c r="E101" s="105" t="s">
        <v>395</v>
      </c>
      <c r="F101" s="105"/>
      <c r="G101" s="43">
        <f>G102+G104</f>
        <v>422092</v>
      </c>
      <c r="H101" s="30">
        <f>H102+H104</f>
        <v>589450</v>
      </c>
      <c r="I101" s="30">
        <f>I102+I104</f>
        <v>589450</v>
      </c>
    </row>
    <row r="102" spans="1:9" ht="36" customHeight="1">
      <c r="A102" s="21" t="s">
        <v>385</v>
      </c>
      <c r="B102" s="31" t="s">
        <v>40</v>
      </c>
      <c r="C102" s="31">
        <v>551</v>
      </c>
      <c r="D102" s="29" t="s">
        <v>29</v>
      </c>
      <c r="E102" s="105" t="s">
        <v>395</v>
      </c>
      <c r="F102" s="105" t="s">
        <v>41</v>
      </c>
      <c r="G102" s="43">
        <f>G103</f>
        <v>110287.2</v>
      </c>
      <c r="H102" s="30">
        <f>H103</f>
        <v>99800</v>
      </c>
      <c r="I102" s="30">
        <f>I103</f>
        <v>99800</v>
      </c>
    </row>
    <row r="103" spans="1:9" ht="28.5" customHeight="1">
      <c r="A103" s="21" t="s">
        <v>386</v>
      </c>
      <c r="B103" s="47" t="s">
        <v>170</v>
      </c>
      <c r="C103" s="31">
        <v>551</v>
      </c>
      <c r="D103" s="29" t="s">
        <v>29</v>
      </c>
      <c r="E103" s="105" t="s">
        <v>395</v>
      </c>
      <c r="F103" s="105" t="s">
        <v>42</v>
      </c>
      <c r="G103" s="43">
        <v>110287.2</v>
      </c>
      <c r="H103" s="30">
        <v>99800</v>
      </c>
      <c r="I103" s="32">
        <v>99800</v>
      </c>
    </row>
    <row r="104" spans="1:9" ht="36" customHeight="1">
      <c r="A104" s="21" t="s">
        <v>387</v>
      </c>
      <c r="B104" s="31" t="s">
        <v>207</v>
      </c>
      <c r="C104" s="31">
        <v>551</v>
      </c>
      <c r="D104" s="29" t="s">
        <v>29</v>
      </c>
      <c r="E104" s="105" t="s">
        <v>395</v>
      </c>
      <c r="F104" s="105" t="s">
        <v>47</v>
      </c>
      <c r="G104" s="43">
        <f>G105</f>
        <v>311804.8</v>
      </c>
      <c r="H104" s="30">
        <f>H105</f>
        <v>489650</v>
      </c>
      <c r="I104" s="30">
        <f>I105</f>
        <v>489650</v>
      </c>
    </row>
    <row r="105" spans="1:9" ht="36" customHeight="1">
      <c r="A105" s="21" t="s">
        <v>388</v>
      </c>
      <c r="B105" s="31" t="s">
        <v>48</v>
      </c>
      <c r="C105" s="31">
        <v>551</v>
      </c>
      <c r="D105" s="29" t="s">
        <v>29</v>
      </c>
      <c r="E105" s="105" t="s">
        <v>395</v>
      </c>
      <c r="F105" s="105" t="s">
        <v>39</v>
      </c>
      <c r="G105" s="43">
        <v>311804.8</v>
      </c>
      <c r="H105" s="30">
        <f>461581+28069</f>
        <v>489650</v>
      </c>
      <c r="I105" s="32">
        <f>461581+28069</f>
        <v>489650</v>
      </c>
    </row>
    <row r="106" spans="1:9" ht="22.5" customHeight="1">
      <c r="A106" s="21" t="s">
        <v>389</v>
      </c>
      <c r="B106" s="31" t="s">
        <v>8</v>
      </c>
      <c r="C106" s="31">
        <v>551</v>
      </c>
      <c r="D106" s="29" t="s">
        <v>9</v>
      </c>
      <c r="E106" s="105"/>
      <c r="F106" s="105"/>
      <c r="G106" s="43">
        <f>G107+G116</f>
        <v>39571346.89</v>
      </c>
      <c r="H106" s="30">
        <f>H107+H116</f>
        <v>22068451</v>
      </c>
      <c r="I106" s="30">
        <f>I107+I116</f>
        <v>22327517</v>
      </c>
    </row>
    <row r="107" spans="1:9" ht="25.5" customHeight="1">
      <c r="A107" s="21" t="s">
        <v>390</v>
      </c>
      <c r="B107" s="31" t="s">
        <v>177</v>
      </c>
      <c r="C107" s="31">
        <v>551</v>
      </c>
      <c r="D107" s="29" t="s">
        <v>171</v>
      </c>
      <c r="E107" s="105"/>
      <c r="F107" s="105"/>
      <c r="G107" s="43">
        <f aca="true" t="shared" si="16" ref="G107:I108">G108</f>
        <v>7467201.97</v>
      </c>
      <c r="H107" s="30">
        <f t="shared" si="16"/>
        <v>7467200</v>
      </c>
      <c r="I107" s="30">
        <f t="shared" si="16"/>
        <v>7467200</v>
      </c>
    </row>
    <row r="108" spans="1:9" ht="36" customHeight="1">
      <c r="A108" s="21" t="s">
        <v>93</v>
      </c>
      <c r="B108" s="31" t="s">
        <v>310</v>
      </c>
      <c r="C108" s="31">
        <v>551</v>
      </c>
      <c r="D108" s="29" t="s">
        <v>171</v>
      </c>
      <c r="E108" s="105" t="s">
        <v>138</v>
      </c>
      <c r="F108" s="105"/>
      <c r="G108" s="43">
        <f t="shared" si="16"/>
        <v>7467201.97</v>
      </c>
      <c r="H108" s="30">
        <f t="shared" si="16"/>
        <v>7467200</v>
      </c>
      <c r="I108" s="30">
        <f t="shared" si="16"/>
        <v>7467200</v>
      </c>
    </row>
    <row r="109" spans="1:9" ht="56.25" customHeight="1">
      <c r="A109" s="21" t="s">
        <v>41</v>
      </c>
      <c r="B109" s="31" t="s">
        <v>335</v>
      </c>
      <c r="C109" s="31">
        <v>551</v>
      </c>
      <c r="D109" s="29" t="s">
        <v>171</v>
      </c>
      <c r="E109" s="105" t="s">
        <v>210</v>
      </c>
      <c r="F109" s="105"/>
      <c r="G109" s="43">
        <f>G113+G110</f>
        <v>7467201.97</v>
      </c>
      <c r="H109" s="30">
        <f>H113+H110</f>
        <v>7467200</v>
      </c>
      <c r="I109" s="30">
        <f>I113+I110</f>
        <v>7467200</v>
      </c>
    </row>
    <row r="110" spans="1:9" ht="144.75" customHeight="1">
      <c r="A110" s="21" t="s">
        <v>174</v>
      </c>
      <c r="B110" s="31" t="s">
        <v>378</v>
      </c>
      <c r="C110" s="31">
        <v>551</v>
      </c>
      <c r="D110" s="29" t="s">
        <v>171</v>
      </c>
      <c r="E110" s="105" t="s">
        <v>377</v>
      </c>
      <c r="F110" s="105"/>
      <c r="G110" s="43">
        <f aca="true" t="shared" si="17" ref="G110:I111">G111</f>
        <v>0.04</v>
      </c>
      <c r="H110" s="30">
        <f t="shared" si="17"/>
        <v>0</v>
      </c>
      <c r="I110" s="30">
        <f t="shared" si="17"/>
        <v>0</v>
      </c>
    </row>
    <row r="111" spans="1:9" ht="36" customHeight="1">
      <c r="A111" s="21" t="s">
        <v>175</v>
      </c>
      <c r="B111" s="31" t="s">
        <v>207</v>
      </c>
      <c r="C111" s="31">
        <v>551</v>
      </c>
      <c r="D111" s="29" t="s">
        <v>171</v>
      </c>
      <c r="E111" s="105" t="s">
        <v>377</v>
      </c>
      <c r="F111" s="105" t="s">
        <v>47</v>
      </c>
      <c r="G111" s="43">
        <f t="shared" si="17"/>
        <v>0.04</v>
      </c>
      <c r="H111" s="30">
        <f t="shared" si="17"/>
        <v>0</v>
      </c>
      <c r="I111" s="30">
        <f t="shared" si="17"/>
        <v>0</v>
      </c>
    </row>
    <row r="112" spans="1:9" ht="35.25" customHeight="1">
      <c r="A112" s="21" t="s">
        <v>104</v>
      </c>
      <c r="B112" s="31" t="s">
        <v>48</v>
      </c>
      <c r="C112" s="31">
        <v>551</v>
      </c>
      <c r="D112" s="29" t="s">
        <v>171</v>
      </c>
      <c r="E112" s="105" t="s">
        <v>377</v>
      </c>
      <c r="F112" s="105" t="s">
        <v>119</v>
      </c>
      <c r="G112" s="43">
        <v>0.04</v>
      </c>
      <c r="H112" s="30">
        <v>0</v>
      </c>
      <c r="I112" s="30">
        <v>0</v>
      </c>
    </row>
    <row r="113" spans="1:9" ht="108" customHeight="1">
      <c r="A113" s="21" t="s">
        <v>105</v>
      </c>
      <c r="B113" s="31" t="s">
        <v>408</v>
      </c>
      <c r="C113" s="31">
        <v>551</v>
      </c>
      <c r="D113" s="29" t="s">
        <v>171</v>
      </c>
      <c r="E113" s="105" t="s">
        <v>172</v>
      </c>
      <c r="F113" s="105"/>
      <c r="G113" s="43">
        <f aca="true" t="shared" si="18" ref="G113:I114">G114</f>
        <v>7467201.93</v>
      </c>
      <c r="H113" s="30">
        <f t="shared" si="18"/>
        <v>7467200</v>
      </c>
      <c r="I113" s="30">
        <f t="shared" si="18"/>
        <v>7467200</v>
      </c>
    </row>
    <row r="114" spans="1:9" ht="24" customHeight="1">
      <c r="A114" s="21" t="s">
        <v>106</v>
      </c>
      <c r="B114" s="28" t="s">
        <v>95</v>
      </c>
      <c r="C114" s="31">
        <v>551</v>
      </c>
      <c r="D114" s="29" t="s">
        <v>171</v>
      </c>
      <c r="E114" s="105" t="s">
        <v>172</v>
      </c>
      <c r="F114" s="105" t="s">
        <v>91</v>
      </c>
      <c r="G114" s="43">
        <f t="shared" si="18"/>
        <v>7467201.93</v>
      </c>
      <c r="H114" s="30">
        <f t="shared" si="18"/>
        <v>7467200</v>
      </c>
      <c r="I114" s="30">
        <f t="shared" si="18"/>
        <v>7467200</v>
      </c>
    </row>
    <row r="115" spans="1:9" ht="36" customHeight="1">
      <c r="A115" s="21" t="s">
        <v>107</v>
      </c>
      <c r="B115" s="31" t="s">
        <v>409</v>
      </c>
      <c r="C115" s="31">
        <v>551</v>
      </c>
      <c r="D115" s="29" t="s">
        <v>171</v>
      </c>
      <c r="E115" s="105" t="s">
        <v>172</v>
      </c>
      <c r="F115" s="105" t="s">
        <v>173</v>
      </c>
      <c r="G115" s="43">
        <v>7467201.93</v>
      </c>
      <c r="H115" s="30">
        <v>7467200</v>
      </c>
      <c r="I115" s="30">
        <f>H115</f>
        <v>7467200</v>
      </c>
    </row>
    <row r="116" spans="1:9" ht="24" customHeight="1">
      <c r="A116" s="21" t="s">
        <v>108</v>
      </c>
      <c r="B116" s="31" t="s">
        <v>96</v>
      </c>
      <c r="C116" s="31">
        <v>551</v>
      </c>
      <c r="D116" s="29" t="s">
        <v>30</v>
      </c>
      <c r="E116" s="105"/>
      <c r="F116" s="105"/>
      <c r="G116" s="43">
        <f aca="true" t="shared" si="19" ref="G116:I117">G117</f>
        <v>32104144.92</v>
      </c>
      <c r="H116" s="30">
        <f t="shared" si="19"/>
        <v>14601251</v>
      </c>
      <c r="I116" s="30">
        <f t="shared" si="19"/>
        <v>14860317</v>
      </c>
    </row>
    <row r="117" spans="1:9" ht="36" customHeight="1">
      <c r="A117" s="21" t="s">
        <v>109</v>
      </c>
      <c r="B117" s="31" t="s">
        <v>321</v>
      </c>
      <c r="C117" s="31">
        <v>551</v>
      </c>
      <c r="D117" s="29" t="s">
        <v>30</v>
      </c>
      <c r="E117" s="105" t="s">
        <v>138</v>
      </c>
      <c r="F117" s="105"/>
      <c r="G117" s="43">
        <f t="shared" si="19"/>
        <v>32104144.92</v>
      </c>
      <c r="H117" s="30">
        <f t="shared" si="19"/>
        <v>14601251</v>
      </c>
      <c r="I117" s="30">
        <f t="shared" si="19"/>
        <v>14860317</v>
      </c>
    </row>
    <row r="118" spans="1:9" ht="54.75" customHeight="1">
      <c r="A118" s="21" t="s">
        <v>110</v>
      </c>
      <c r="B118" s="31" t="s">
        <v>311</v>
      </c>
      <c r="C118" s="31">
        <v>551</v>
      </c>
      <c r="D118" s="29" t="s">
        <v>30</v>
      </c>
      <c r="E118" s="105" t="s">
        <v>210</v>
      </c>
      <c r="F118" s="105"/>
      <c r="G118" s="43">
        <f>G119+G131+G128+G137+G122+G134+G125+G140+G143</f>
        <v>32104144.92</v>
      </c>
      <c r="H118" s="43">
        <f>H119+H131+H128+H137+H122+H134</f>
        <v>14601251</v>
      </c>
      <c r="I118" s="43">
        <f>I119+I131+I128+I137+I122+I134</f>
        <v>14860317</v>
      </c>
    </row>
    <row r="119" spans="1:9" ht="141" customHeight="1">
      <c r="A119" s="21" t="s">
        <v>103</v>
      </c>
      <c r="B119" s="28" t="s">
        <v>336</v>
      </c>
      <c r="C119" s="28">
        <v>551</v>
      </c>
      <c r="D119" s="29" t="s">
        <v>30</v>
      </c>
      <c r="E119" s="105" t="s">
        <v>146</v>
      </c>
      <c r="F119" s="105"/>
      <c r="G119" s="43">
        <f aca="true" t="shared" si="20" ref="G119:I120">G120</f>
        <v>2478809.74</v>
      </c>
      <c r="H119" s="43">
        <f t="shared" si="20"/>
        <v>1670750</v>
      </c>
      <c r="I119" s="43">
        <f t="shared" si="20"/>
        <v>1881266</v>
      </c>
    </row>
    <row r="120" spans="1:9" ht="36" customHeight="1">
      <c r="A120" s="21" t="s">
        <v>296</v>
      </c>
      <c r="B120" s="31" t="s">
        <v>208</v>
      </c>
      <c r="C120" s="28">
        <v>551</v>
      </c>
      <c r="D120" s="29" t="s">
        <v>30</v>
      </c>
      <c r="E120" s="105" t="s">
        <v>146</v>
      </c>
      <c r="F120" s="105" t="s">
        <v>47</v>
      </c>
      <c r="G120" s="43">
        <f t="shared" si="20"/>
        <v>2478809.74</v>
      </c>
      <c r="H120" s="30">
        <f t="shared" si="20"/>
        <v>1670750</v>
      </c>
      <c r="I120" s="30">
        <f t="shared" si="20"/>
        <v>1881266</v>
      </c>
    </row>
    <row r="121" spans="1:9" ht="36" customHeight="1">
      <c r="A121" s="21" t="s">
        <v>297</v>
      </c>
      <c r="B121" s="31" t="s">
        <v>48</v>
      </c>
      <c r="C121" s="28">
        <v>551</v>
      </c>
      <c r="D121" s="29" t="s">
        <v>30</v>
      </c>
      <c r="E121" s="105" t="s">
        <v>146</v>
      </c>
      <c r="F121" s="105" t="s">
        <v>39</v>
      </c>
      <c r="G121" s="43">
        <f>2248809.74+230000</f>
        <v>2478809.74</v>
      </c>
      <c r="H121" s="43">
        <v>1670750</v>
      </c>
      <c r="I121" s="30">
        <v>1881266</v>
      </c>
    </row>
    <row r="122" spans="1:9" ht="111" customHeight="1">
      <c r="A122" s="21" t="s">
        <v>298</v>
      </c>
      <c r="B122" s="31" t="s">
        <v>417</v>
      </c>
      <c r="C122" s="28">
        <v>551</v>
      </c>
      <c r="D122" s="29" t="s">
        <v>30</v>
      </c>
      <c r="E122" s="105" t="s">
        <v>418</v>
      </c>
      <c r="F122" s="105"/>
      <c r="G122" s="43">
        <f aca="true" t="shared" si="21" ref="G122:I123">G123</f>
        <v>1200</v>
      </c>
      <c r="H122" s="43">
        <f t="shared" si="21"/>
        <v>1250</v>
      </c>
      <c r="I122" s="43">
        <f t="shared" si="21"/>
        <v>1300</v>
      </c>
    </row>
    <row r="123" spans="1:9" ht="36" customHeight="1">
      <c r="A123" s="21" t="s">
        <v>111</v>
      </c>
      <c r="B123" s="31" t="s">
        <v>208</v>
      </c>
      <c r="C123" s="28">
        <v>551</v>
      </c>
      <c r="D123" s="29" t="s">
        <v>30</v>
      </c>
      <c r="E123" s="105" t="s">
        <v>418</v>
      </c>
      <c r="F123" s="105" t="s">
        <v>47</v>
      </c>
      <c r="G123" s="43">
        <f t="shared" si="21"/>
        <v>1200</v>
      </c>
      <c r="H123" s="43">
        <f t="shared" si="21"/>
        <v>1250</v>
      </c>
      <c r="I123" s="43">
        <f t="shared" si="21"/>
        <v>1300</v>
      </c>
    </row>
    <row r="124" spans="1:9" ht="36" customHeight="1">
      <c r="A124" s="21" t="s">
        <v>176</v>
      </c>
      <c r="B124" s="31" t="s">
        <v>48</v>
      </c>
      <c r="C124" s="28">
        <v>551</v>
      </c>
      <c r="D124" s="29" t="s">
        <v>30</v>
      </c>
      <c r="E124" s="105" t="s">
        <v>418</v>
      </c>
      <c r="F124" s="105" t="s">
        <v>39</v>
      </c>
      <c r="G124" s="43">
        <v>1200</v>
      </c>
      <c r="H124" s="30">
        <v>1250</v>
      </c>
      <c r="I124" s="30">
        <v>1300</v>
      </c>
    </row>
    <row r="125" spans="1:9" ht="178.5" customHeight="1">
      <c r="A125" s="21" t="s">
        <v>300</v>
      </c>
      <c r="B125" s="31" t="s">
        <v>488</v>
      </c>
      <c r="C125" s="28">
        <v>551</v>
      </c>
      <c r="D125" s="29" t="s">
        <v>30</v>
      </c>
      <c r="E125" s="105" t="s">
        <v>487</v>
      </c>
      <c r="F125" s="105"/>
      <c r="G125" s="43">
        <f aca="true" t="shared" si="22" ref="G125:I126">G126</f>
        <v>21614</v>
      </c>
      <c r="H125" s="30">
        <f t="shared" si="22"/>
        <v>0</v>
      </c>
      <c r="I125" s="30">
        <f t="shared" si="22"/>
        <v>0</v>
      </c>
    </row>
    <row r="126" spans="1:9" ht="36" customHeight="1">
      <c r="A126" s="21" t="s">
        <v>301</v>
      </c>
      <c r="B126" s="31" t="s">
        <v>208</v>
      </c>
      <c r="C126" s="28">
        <v>551</v>
      </c>
      <c r="D126" s="29" t="s">
        <v>30</v>
      </c>
      <c r="E126" s="105" t="s">
        <v>487</v>
      </c>
      <c r="F126" s="105" t="s">
        <v>47</v>
      </c>
      <c r="G126" s="43">
        <f t="shared" si="22"/>
        <v>21614</v>
      </c>
      <c r="H126" s="30">
        <f t="shared" si="22"/>
        <v>0</v>
      </c>
      <c r="I126" s="30">
        <f t="shared" si="22"/>
        <v>0</v>
      </c>
    </row>
    <row r="127" spans="1:9" ht="36" customHeight="1">
      <c r="A127" s="21" t="s">
        <v>302</v>
      </c>
      <c r="B127" s="31" t="s">
        <v>48</v>
      </c>
      <c r="C127" s="28">
        <v>551</v>
      </c>
      <c r="D127" s="29" t="s">
        <v>30</v>
      </c>
      <c r="E127" s="105" t="s">
        <v>487</v>
      </c>
      <c r="F127" s="105" t="s">
        <v>39</v>
      </c>
      <c r="G127" s="43">
        <v>21614</v>
      </c>
      <c r="H127" s="30">
        <v>0</v>
      </c>
      <c r="I127" s="30">
        <v>0</v>
      </c>
    </row>
    <row r="128" spans="1:9" ht="141" customHeight="1">
      <c r="A128" s="21" t="s">
        <v>185</v>
      </c>
      <c r="B128" s="31" t="s">
        <v>380</v>
      </c>
      <c r="C128" s="28">
        <v>551</v>
      </c>
      <c r="D128" s="29" t="s">
        <v>30</v>
      </c>
      <c r="E128" s="105" t="s">
        <v>376</v>
      </c>
      <c r="F128" s="105"/>
      <c r="G128" s="43">
        <f aca="true" t="shared" si="23" ref="G128:I129">G129</f>
        <v>59652.33</v>
      </c>
      <c r="H128" s="43">
        <f t="shared" si="23"/>
        <v>116051</v>
      </c>
      <c r="I128" s="43">
        <f>I129</f>
        <v>116051</v>
      </c>
    </row>
    <row r="129" spans="1:9" ht="27.75" customHeight="1">
      <c r="A129" s="21" t="s">
        <v>42</v>
      </c>
      <c r="B129" s="28" t="s">
        <v>156</v>
      </c>
      <c r="C129" s="28">
        <v>551</v>
      </c>
      <c r="D129" s="29" t="s">
        <v>30</v>
      </c>
      <c r="E129" s="105" t="s">
        <v>376</v>
      </c>
      <c r="F129" s="105" t="s">
        <v>83</v>
      </c>
      <c r="G129" s="43">
        <f t="shared" si="23"/>
        <v>59652.33</v>
      </c>
      <c r="H129" s="30">
        <f t="shared" si="23"/>
        <v>116051</v>
      </c>
      <c r="I129" s="30">
        <f t="shared" si="23"/>
        <v>116051</v>
      </c>
    </row>
    <row r="130" spans="1:9" ht="24" customHeight="1">
      <c r="A130" s="21" t="s">
        <v>191</v>
      </c>
      <c r="B130" s="28" t="s">
        <v>187</v>
      </c>
      <c r="C130" s="28">
        <v>551</v>
      </c>
      <c r="D130" s="29" t="s">
        <v>30</v>
      </c>
      <c r="E130" s="105" t="s">
        <v>376</v>
      </c>
      <c r="F130" s="105" t="s">
        <v>186</v>
      </c>
      <c r="G130" s="43">
        <v>59652.33</v>
      </c>
      <c r="H130" s="30">
        <v>116051</v>
      </c>
      <c r="I130" s="30">
        <v>116051</v>
      </c>
    </row>
    <row r="131" spans="1:9" ht="159" customHeight="1">
      <c r="A131" s="21" t="s">
        <v>303</v>
      </c>
      <c r="B131" s="31" t="s">
        <v>490</v>
      </c>
      <c r="C131" s="28">
        <v>551</v>
      </c>
      <c r="D131" s="29" t="s">
        <v>30</v>
      </c>
      <c r="E131" s="105" t="s">
        <v>489</v>
      </c>
      <c r="F131" s="105"/>
      <c r="G131" s="43">
        <f>G132</f>
        <v>21591400</v>
      </c>
      <c r="H131" s="30">
        <v>0</v>
      </c>
      <c r="I131" s="30">
        <v>0</v>
      </c>
    </row>
    <row r="132" spans="1:9" ht="36" customHeight="1">
      <c r="A132" s="21" t="s">
        <v>304</v>
      </c>
      <c r="B132" s="31" t="s">
        <v>203</v>
      </c>
      <c r="C132" s="28">
        <v>551</v>
      </c>
      <c r="D132" s="29" t="s">
        <v>30</v>
      </c>
      <c r="E132" s="105" t="s">
        <v>489</v>
      </c>
      <c r="F132" s="105" t="s">
        <v>47</v>
      </c>
      <c r="G132" s="43">
        <f>G133</f>
        <v>21591400</v>
      </c>
      <c r="H132" s="30">
        <v>0</v>
      </c>
      <c r="I132" s="30">
        <v>0</v>
      </c>
    </row>
    <row r="133" spans="1:9" ht="36" customHeight="1">
      <c r="A133" s="21" t="s">
        <v>192</v>
      </c>
      <c r="B133" s="31" t="s">
        <v>48</v>
      </c>
      <c r="C133" s="28">
        <v>551</v>
      </c>
      <c r="D133" s="29" t="s">
        <v>30</v>
      </c>
      <c r="E133" s="105" t="s">
        <v>489</v>
      </c>
      <c r="F133" s="105" t="s">
        <v>39</v>
      </c>
      <c r="G133" s="43">
        <v>21591400</v>
      </c>
      <c r="H133" s="30">
        <v>0</v>
      </c>
      <c r="I133" s="30">
        <v>0</v>
      </c>
    </row>
    <row r="134" spans="1:9" ht="135" customHeight="1">
      <c r="A134" s="21" t="s">
        <v>193</v>
      </c>
      <c r="B134" s="31" t="s">
        <v>416</v>
      </c>
      <c r="C134" s="28">
        <v>551</v>
      </c>
      <c r="D134" s="29" t="s">
        <v>30</v>
      </c>
      <c r="E134" s="105" t="s">
        <v>415</v>
      </c>
      <c r="F134" s="105"/>
      <c r="G134" s="43">
        <f aca="true" t="shared" si="24" ref="G134:I135">G135</f>
        <v>1161800</v>
      </c>
      <c r="H134" s="43">
        <f t="shared" si="24"/>
        <v>1208100</v>
      </c>
      <c r="I134" s="43">
        <f t="shared" si="24"/>
        <v>1256600</v>
      </c>
    </row>
    <row r="135" spans="1:9" ht="36" customHeight="1">
      <c r="A135" s="21" t="s">
        <v>194</v>
      </c>
      <c r="B135" s="31" t="s">
        <v>203</v>
      </c>
      <c r="C135" s="28">
        <v>551</v>
      </c>
      <c r="D135" s="29" t="s">
        <v>30</v>
      </c>
      <c r="E135" s="105" t="s">
        <v>415</v>
      </c>
      <c r="F135" s="105" t="s">
        <v>47</v>
      </c>
      <c r="G135" s="43">
        <f t="shared" si="24"/>
        <v>1161800</v>
      </c>
      <c r="H135" s="43">
        <f t="shared" si="24"/>
        <v>1208100</v>
      </c>
      <c r="I135" s="43">
        <f t="shared" si="24"/>
        <v>1256600</v>
      </c>
    </row>
    <row r="136" spans="1:9" ht="36" customHeight="1">
      <c r="A136" s="21" t="s">
        <v>195</v>
      </c>
      <c r="B136" s="31" t="s">
        <v>48</v>
      </c>
      <c r="C136" s="28">
        <v>551</v>
      </c>
      <c r="D136" s="29" t="s">
        <v>30</v>
      </c>
      <c r="E136" s="105" t="s">
        <v>415</v>
      </c>
      <c r="F136" s="105" t="s">
        <v>39</v>
      </c>
      <c r="G136" s="43">
        <v>1161800</v>
      </c>
      <c r="H136" s="30">
        <v>1208100</v>
      </c>
      <c r="I136" s="30">
        <v>1256600</v>
      </c>
    </row>
    <row r="137" spans="1:9" ht="161.25" customHeight="1">
      <c r="A137" s="21" t="s">
        <v>196</v>
      </c>
      <c r="B137" s="31" t="s">
        <v>381</v>
      </c>
      <c r="C137" s="28">
        <v>551</v>
      </c>
      <c r="D137" s="29" t="s">
        <v>30</v>
      </c>
      <c r="E137" s="105" t="s">
        <v>391</v>
      </c>
      <c r="F137" s="105"/>
      <c r="G137" s="43">
        <f aca="true" t="shared" si="25" ref="G137:I138">G138</f>
        <v>5965232.35</v>
      </c>
      <c r="H137" s="30">
        <f t="shared" si="25"/>
        <v>11605100</v>
      </c>
      <c r="I137" s="30">
        <f t="shared" si="25"/>
        <v>11605100</v>
      </c>
    </row>
    <row r="138" spans="1:9" ht="21" customHeight="1">
      <c r="A138" s="21" t="s">
        <v>197</v>
      </c>
      <c r="B138" s="28" t="s">
        <v>156</v>
      </c>
      <c r="C138" s="28">
        <v>551</v>
      </c>
      <c r="D138" s="29" t="s">
        <v>30</v>
      </c>
      <c r="E138" s="105" t="s">
        <v>391</v>
      </c>
      <c r="F138" s="105" t="s">
        <v>83</v>
      </c>
      <c r="G138" s="43">
        <f t="shared" si="25"/>
        <v>5965232.35</v>
      </c>
      <c r="H138" s="30">
        <f t="shared" si="25"/>
        <v>11605100</v>
      </c>
      <c r="I138" s="30">
        <f t="shared" si="25"/>
        <v>11605100</v>
      </c>
    </row>
    <row r="139" spans="1:9" ht="18">
      <c r="A139" s="21" t="s">
        <v>198</v>
      </c>
      <c r="B139" s="28" t="s">
        <v>187</v>
      </c>
      <c r="C139" s="28">
        <v>551</v>
      </c>
      <c r="D139" s="29" t="s">
        <v>30</v>
      </c>
      <c r="E139" s="105" t="s">
        <v>391</v>
      </c>
      <c r="F139" s="105" t="s">
        <v>186</v>
      </c>
      <c r="G139" s="43">
        <v>5965232.35</v>
      </c>
      <c r="H139" s="30">
        <v>11605100</v>
      </c>
      <c r="I139" s="30">
        <v>11605100</v>
      </c>
    </row>
    <row r="140" spans="1:9" ht="142.5" customHeight="1">
      <c r="A140" s="21" t="s">
        <v>199</v>
      </c>
      <c r="B140" s="31" t="s">
        <v>375</v>
      </c>
      <c r="C140" s="28">
        <v>551</v>
      </c>
      <c r="D140" s="29" t="s">
        <v>30</v>
      </c>
      <c r="E140" s="105" t="s">
        <v>412</v>
      </c>
      <c r="F140" s="105"/>
      <c r="G140" s="43">
        <f>G141</f>
        <v>293640</v>
      </c>
      <c r="H140" s="30">
        <v>0</v>
      </c>
      <c r="I140" s="30">
        <v>0</v>
      </c>
    </row>
    <row r="141" spans="1:9" ht="30" customHeight="1">
      <c r="A141" s="21" t="s">
        <v>200</v>
      </c>
      <c r="B141" s="31" t="s">
        <v>203</v>
      </c>
      <c r="C141" s="28">
        <v>551</v>
      </c>
      <c r="D141" s="29" t="s">
        <v>30</v>
      </c>
      <c r="E141" s="105" t="s">
        <v>412</v>
      </c>
      <c r="F141" s="105" t="s">
        <v>47</v>
      </c>
      <c r="G141" s="43">
        <f>G142</f>
        <v>293640</v>
      </c>
      <c r="H141" s="30">
        <v>0</v>
      </c>
      <c r="I141" s="30">
        <v>0</v>
      </c>
    </row>
    <row r="142" spans="1:9" ht="33.75" customHeight="1">
      <c r="A142" s="21" t="s">
        <v>201</v>
      </c>
      <c r="B142" s="31" t="s">
        <v>48</v>
      </c>
      <c r="C142" s="28">
        <v>551</v>
      </c>
      <c r="D142" s="29" t="s">
        <v>30</v>
      </c>
      <c r="E142" s="105" t="s">
        <v>412</v>
      </c>
      <c r="F142" s="105" t="s">
        <v>39</v>
      </c>
      <c r="G142" s="43">
        <f>348840-55200</f>
        <v>293640</v>
      </c>
      <c r="H142" s="30">
        <v>0</v>
      </c>
      <c r="I142" s="30">
        <v>0</v>
      </c>
    </row>
    <row r="143" spans="1:9" ht="175.5" customHeight="1">
      <c r="A143" s="21" t="s">
        <v>202</v>
      </c>
      <c r="B143" s="31" t="s">
        <v>492</v>
      </c>
      <c r="C143" s="28">
        <v>551</v>
      </c>
      <c r="D143" s="29" t="s">
        <v>30</v>
      </c>
      <c r="E143" s="105" t="s">
        <v>491</v>
      </c>
      <c r="F143" s="105"/>
      <c r="G143" s="43">
        <f aca="true" t="shared" si="26" ref="G143:I144">G144</f>
        <v>530796.5</v>
      </c>
      <c r="H143" s="43">
        <f t="shared" si="26"/>
        <v>0</v>
      </c>
      <c r="I143" s="43">
        <f t="shared" si="26"/>
        <v>0</v>
      </c>
    </row>
    <row r="144" spans="1:9" ht="30" customHeight="1">
      <c r="A144" s="21" t="s">
        <v>227</v>
      </c>
      <c r="B144" s="31" t="s">
        <v>203</v>
      </c>
      <c r="C144" s="28">
        <v>551</v>
      </c>
      <c r="D144" s="29" t="s">
        <v>30</v>
      </c>
      <c r="E144" s="105" t="s">
        <v>491</v>
      </c>
      <c r="F144" s="105" t="s">
        <v>47</v>
      </c>
      <c r="G144" s="43">
        <f t="shared" si="26"/>
        <v>530796.5</v>
      </c>
      <c r="H144" s="43">
        <f t="shared" si="26"/>
        <v>0</v>
      </c>
      <c r="I144" s="43">
        <f t="shared" si="26"/>
        <v>0</v>
      </c>
    </row>
    <row r="145" spans="1:9" ht="30" customHeight="1">
      <c r="A145" s="21" t="s">
        <v>228</v>
      </c>
      <c r="B145" s="31" t="s">
        <v>48</v>
      </c>
      <c r="C145" s="28">
        <v>551</v>
      </c>
      <c r="D145" s="29" t="s">
        <v>30</v>
      </c>
      <c r="E145" s="105" t="s">
        <v>491</v>
      </c>
      <c r="F145" s="105" t="s">
        <v>39</v>
      </c>
      <c r="G145" s="43">
        <v>530796.5</v>
      </c>
      <c r="H145" s="30">
        <v>0</v>
      </c>
      <c r="I145" s="30">
        <v>0</v>
      </c>
    </row>
    <row r="146" spans="1:9" ht="21.75" customHeight="1">
      <c r="A146" s="21" t="s">
        <v>229</v>
      </c>
      <c r="B146" s="31" t="s">
        <v>21</v>
      </c>
      <c r="C146" s="31">
        <v>551</v>
      </c>
      <c r="D146" s="29" t="s">
        <v>22</v>
      </c>
      <c r="E146" s="105"/>
      <c r="F146" s="105"/>
      <c r="G146" s="43">
        <f>G147+G168+G159+G199</f>
        <v>79583054.04</v>
      </c>
      <c r="H146" s="43">
        <f>H147+H168</f>
        <v>5876339</v>
      </c>
      <c r="I146" s="43">
        <f>I147+I168</f>
        <v>6065295</v>
      </c>
    </row>
    <row r="147" spans="1:9" ht="21" customHeight="1">
      <c r="A147" s="21" t="s">
        <v>231</v>
      </c>
      <c r="B147" s="31" t="s">
        <v>120</v>
      </c>
      <c r="C147" s="31">
        <v>551</v>
      </c>
      <c r="D147" s="29" t="s">
        <v>118</v>
      </c>
      <c r="E147" s="105"/>
      <c r="F147" s="105"/>
      <c r="G147" s="43">
        <f>G148</f>
        <v>64529</v>
      </c>
      <c r="H147" s="30">
        <f>H148</f>
        <v>66282</v>
      </c>
      <c r="I147" s="30">
        <f>I148</f>
        <v>67919</v>
      </c>
    </row>
    <row r="148" spans="1:9" ht="36" customHeight="1">
      <c r="A148" s="21" t="s">
        <v>232</v>
      </c>
      <c r="B148" s="31" t="s">
        <v>204</v>
      </c>
      <c r="C148" s="31">
        <v>551</v>
      </c>
      <c r="D148" s="29" t="s">
        <v>118</v>
      </c>
      <c r="E148" s="105" t="s">
        <v>138</v>
      </c>
      <c r="F148" s="105"/>
      <c r="G148" s="43">
        <f>G149</f>
        <v>64529</v>
      </c>
      <c r="H148" s="30">
        <f aca="true" t="shared" si="27" ref="G148:I151">H149</f>
        <v>66282</v>
      </c>
      <c r="I148" s="30">
        <f t="shared" si="27"/>
        <v>67919</v>
      </c>
    </row>
    <row r="149" spans="1:9" ht="36" customHeight="1">
      <c r="A149" s="21" t="s">
        <v>233</v>
      </c>
      <c r="B149" s="33" t="s">
        <v>312</v>
      </c>
      <c r="C149" s="31">
        <v>551</v>
      </c>
      <c r="D149" s="29" t="s">
        <v>118</v>
      </c>
      <c r="E149" s="105" t="s">
        <v>134</v>
      </c>
      <c r="F149" s="105"/>
      <c r="G149" s="43">
        <f>G150+G153+G156</f>
        <v>64529</v>
      </c>
      <c r="H149" s="30">
        <f>H150+H153+H156</f>
        <v>66282</v>
      </c>
      <c r="I149" s="30">
        <f>I150+I153+I156</f>
        <v>67919</v>
      </c>
    </row>
    <row r="150" spans="1:9" ht="60" customHeight="1">
      <c r="A150" s="21" t="s">
        <v>234</v>
      </c>
      <c r="B150" s="31" t="s">
        <v>313</v>
      </c>
      <c r="C150" s="31">
        <v>551</v>
      </c>
      <c r="D150" s="29" t="s">
        <v>118</v>
      </c>
      <c r="E150" s="105" t="s">
        <v>147</v>
      </c>
      <c r="F150" s="105"/>
      <c r="G150" s="43">
        <f t="shared" si="27"/>
        <v>63729</v>
      </c>
      <c r="H150" s="30">
        <f t="shared" si="27"/>
        <v>65482</v>
      </c>
      <c r="I150" s="30">
        <f t="shared" si="27"/>
        <v>67119</v>
      </c>
    </row>
    <row r="151" spans="1:9" ht="36" customHeight="1">
      <c r="A151" s="21" t="s">
        <v>235</v>
      </c>
      <c r="B151" s="31" t="s">
        <v>203</v>
      </c>
      <c r="C151" s="31">
        <v>551</v>
      </c>
      <c r="D151" s="29" t="s">
        <v>118</v>
      </c>
      <c r="E151" s="105" t="s">
        <v>147</v>
      </c>
      <c r="F151" s="105" t="s">
        <v>47</v>
      </c>
      <c r="G151" s="43">
        <f t="shared" si="27"/>
        <v>63729</v>
      </c>
      <c r="H151" s="30">
        <f t="shared" si="27"/>
        <v>65482</v>
      </c>
      <c r="I151" s="30">
        <f t="shared" si="27"/>
        <v>67119</v>
      </c>
    </row>
    <row r="152" spans="1:9" ht="36" customHeight="1">
      <c r="A152" s="21" t="s">
        <v>254</v>
      </c>
      <c r="B152" s="31" t="s">
        <v>48</v>
      </c>
      <c r="C152" s="31">
        <v>551</v>
      </c>
      <c r="D152" s="29" t="s">
        <v>118</v>
      </c>
      <c r="E152" s="105" t="s">
        <v>147</v>
      </c>
      <c r="F152" s="105" t="s">
        <v>119</v>
      </c>
      <c r="G152" s="43">
        <v>63729</v>
      </c>
      <c r="H152" s="30">
        <v>65482</v>
      </c>
      <c r="I152" s="30">
        <v>67119</v>
      </c>
    </row>
    <row r="153" spans="1:9" ht="90.75" customHeight="1">
      <c r="A153" s="21" t="s">
        <v>255</v>
      </c>
      <c r="B153" s="31" t="s">
        <v>278</v>
      </c>
      <c r="C153" s="31">
        <v>551</v>
      </c>
      <c r="D153" s="29" t="s">
        <v>118</v>
      </c>
      <c r="E153" s="105" t="s">
        <v>277</v>
      </c>
      <c r="F153" s="105"/>
      <c r="G153" s="43">
        <f aca="true" t="shared" si="28" ref="G153:I154">G154</f>
        <v>500</v>
      </c>
      <c r="H153" s="30">
        <f t="shared" si="28"/>
        <v>500</v>
      </c>
      <c r="I153" s="30">
        <f t="shared" si="28"/>
        <v>500</v>
      </c>
    </row>
    <row r="154" spans="1:9" ht="18" customHeight="1">
      <c r="A154" s="21" t="s">
        <v>256</v>
      </c>
      <c r="B154" s="28" t="s">
        <v>156</v>
      </c>
      <c r="C154" s="28">
        <v>551</v>
      </c>
      <c r="D154" s="29" t="s">
        <v>118</v>
      </c>
      <c r="E154" s="105" t="s">
        <v>277</v>
      </c>
      <c r="F154" s="105" t="s">
        <v>83</v>
      </c>
      <c r="G154" s="43">
        <f t="shared" si="28"/>
        <v>500</v>
      </c>
      <c r="H154" s="30">
        <f t="shared" si="28"/>
        <v>500</v>
      </c>
      <c r="I154" s="30">
        <f t="shared" si="28"/>
        <v>500</v>
      </c>
    </row>
    <row r="155" spans="1:9" ht="21" customHeight="1">
      <c r="A155" s="21" t="s">
        <v>257</v>
      </c>
      <c r="B155" s="28" t="s">
        <v>187</v>
      </c>
      <c r="C155" s="28">
        <v>551</v>
      </c>
      <c r="D155" s="29" t="s">
        <v>118</v>
      </c>
      <c r="E155" s="105" t="s">
        <v>277</v>
      </c>
      <c r="F155" s="105" t="s">
        <v>186</v>
      </c>
      <c r="G155" s="43">
        <v>500</v>
      </c>
      <c r="H155" s="30">
        <v>500</v>
      </c>
      <c r="I155" s="30">
        <v>500</v>
      </c>
    </row>
    <row r="156" spans="1:9" ht="111.75" customHeight="1">
      <c r="A156" s="21" t="s">
        <v>258</v>
      </c>
      <c r="B156" s="31" t="s">
        <v>330</v>
      </c>
      <c r="C156" s="31">
        <v>551</v>
      </c>
      <c r="D156" s="29" t="s">
        <v>118</v>
      </c>
      <c r="E156" s="105" t="s">
        <v>292</v>
      </c>
      <c r="F156" s="105"/>
      <c r="G156" s="43">
        <f aca="true" t="shared" si="29" ref="G156:I157">G157</f>
        <v>300</v>
      </c>
      <c r="H156" s="30">
        <f t="shared" si="29"/>
        <v>300</v>
      </c>
      <c r="I156" s="30">
        <f t="shared" si="29"/>
        <v>300</v>
      </c>
    </row>
    <row r="157" spans="1:9" ht="24" customHeight="1">
      <c r="A157" s="21" t="s">
        <v>259</v>
      </c>
      <c r="B157" s="28" t="s">
        <v>156</v>
      </c>
      <c r="C157" s="28">
        <v>551</v>
      </c>
      <c r="D157" s="29" t="s">
        <v>118</v>
      </c>
      <c r="E157" s="105" t="s">
        <v>292</v>
      </c>
      <c r="F157" s="105" t="s">
        <v>83</v>
      </c>
      <c r="G157" s="43">
        <f t="shared" si="29"/>
        <v>300</v>
      </c>
      <c r="H157" s="30">
        <f t="shared" si="29"/>
        <v>300</v>
      </c>
      <c r="I157" s="30">
        <f t="shared" si="29"/>
        <v>300</v>
      </c>
    </row>
    <row r="158" spans="1:9" ht="21" customHeight="1">
      <c r="A158" s="21" t="s">
        <v>260</v>
      </c>
      <c r="B158" s="28" t="s">
        <v>187</v>
      </c>
      <c r="C158" s="28">
        <v>551</v>
      </c>
      <c r="D158" s="29" t="s">
        <v>118</v>
      </c>
      <c r="E158" s="105" t="s">
        <v>292</v>
      </c>
      <c r="F158" s="105" t="s">
        <v>186</v>
      </c>
      <c r="G158" s="43">
        <v>300</v>
      </c>
      <c r="H158" s="30">
        <v>300</v>
      </c>
      <c r="I158" s="30">
        <v>300</v>
      </c>
    </row>
    <row r="159" spans="1:9" ht="21" customHeight="1">
      <c r="A159" s="21" t="s">
        <v>262</v>
      </c>
      <c r="B159" s="28" t="s">
        <v>449</v>
      </c>
      <c r="C159" s="28">
        <v>551</v>
      </c>
      <c r="D159" s="29" t="s">
        <v>445</v>
      </c>
      <c r="E159" s="105"/>
      <c r="F159" s="105"/>
      <c r="G159" s="43">
        <f>G160</f>
        <v>1078500</v>
      </c>
      <c r="H159" s="30">
        <v>0</v>
      </c>
      <c r="I159" s="30">
        <v>0</v>
      </c>
    </row>
    <row r="160" spans="1:9" ht="41.25" customHeight="1">
      <c r="A160" s="21" t="s">
        <v>188</v>
      </c>
      <c r="B160" s="28" t="s">
        <v>204</v>
      </c>
      <c r="C160" s="28">
        <v>551</v>
      </c>
      <c r="D160" s="29" t="s">
        <v>445</v>
      </c>
      <c r="E160" s="105" t="s">
        <v>138</v>
      </c>
      <c r="F160" s="105"/>
      <c r="G160" s="43">
        <f>G161+G165</f>
        <v>1078500</v>
      </c>
      <c r="H160" s="30">
        <v>0</v>
      </c>
      <c r="I160" s="30">
        <v>0</v>
      </c>
    </row>
    <row r="161" spans="1:9" ht="35.25" customHeight="1">
      <c r="A161" s="21" t="s">
        <v>263</v>
      </c>
      <c r="B161" s="28" t="s">
        <v>446</v>
      </c>
      <c r="C161" s="28">
        <v>551</v>
      </c>
      <c r="D161" s="29" t="s">
        <v>445</v>
      </c>
      <c r="E161" s="105" t="s">
        <v>139</v>
      </c>
      <c r="F161" s="105"/>
      <c r="G161" s="43">
        <f>G162</f>
        <v>1058400</v>
      </c>
      <c r="H161" s="30">
        <v>0</v>
      </c>
      <c r="I161" s="30">
        <v>0</v>
      </c>
    </row>
    <row r="162" spans="1:9" ht="107.25" customHeight="1">
      <c r="A162" s="21" t="s">
        <v>264</v>
      </c>
      <c r="B162" s="28" t="s">
        <v>334</v>
      </c>
      <c r="C162" s="28">
        <v>551</v>
      </c>
      <c r="D162" s="29" t="s">
        <v>445</v>
      </c>
      <c r="E162" s="105" t="s">
        <v>140</v>
      </c>
      <c r="F162" s="105"/>
      <c r="G162" s="43">
        <f>G163</f>
        <v>1058400</v>
      </c>
      <c r="H162" s="30">
        <v>0</v>
      </c>
      <c r="I162" s="30">
        <v>0</v>
      </c>
    </row>
    <row r="163" spans="1:9" ht="34.5" customHeight="1">
      <c r="A163" s="21" t="s">
        <v>265</v>
      </c>
      <c r="B163" s="28" t="s">
        <v>203</v>
      </c>
      <c r="C163" s="28">
        <v>551</v>
      </c>
      <c r="D163" s="29" t="s">
        <v>445</v>
      </c>
      <c r="E163" s="105" t="s">
        <v>140</v>
      </c>
      <c r="F163" s="105" t="s">
        <v>47</v>
      </c>
      <c r="G163" s="43">
        <f>G164</f>
        <v>1058400</v>
      </c>
      <c r="H163" s="30">
        <v>0</v>
      </c>
      <c r="I163" s="30">
        <v>0</v>
      </c>
    </row>
    <row r="164" spans="1:9" ht="35.25" customHeight="1">
      <c r="A164" s="21" t="s">
        <v>266</v>
      </c>
      <c r="B164" s="28" t="s">
        <v>48</v>
      </c>
      <c r="C164" s="28">
        <v>551</v>
      </c>
      <c r="D164" s="29" t="s">
        <v>445</v>
      </c>
      <c r="E164" s="105" t="s">
        <v>140</v>
      </c>
      <c r="F164" s="105" t="s">
        <v>119</v>
      </c>
      <c r="G164" s="43">
        <v>1058400</v>
      </c>
      <c r="H164" s="30">
        <v>0</v>
      </c>
      <c r="I164" s="30">
        <v>0</v>
      </c>
    </row>
    <row r="165" spans="1:9" ht="104.25" customHeight="1">
      <c r="A165" s="21" t="s">
        <v>267</v>
      </c>
      <c r="B165" s="28" t="s">
        <v>493</v>
      </c>
      <c r="C165" s="28">
        <v>551</v>
      </c>
      <c r="D165" s="29" t="s">
        <v>445</v>
      </c>
      <c r="E165" s="105" t="s">
        <v>502</v>
      </c>
      <c r="F165" s="105"/>
      <c r="G165" s="43">
        <f aca="true" t="shared" si="30" ref="G165:I166">G166</f>
        <v>20100</v>
      </c>
      <c r="H165" s="43">
        <f t="shared" si="30"/>
        <v>0</v>
      </c>
      <c r="I165" s="43">
        <f t="shared" si="30"/>
        <v>0</v>
      </c>
    </row>
    <row r="166" spans="1:9" ht="35.25" customHeight="1">
      <c r="A166" s="21" t="s">
        <v>268</v>
      </c>
      <c r="B166" s="28" t="s">
        <v>203</v>
      </c>
      <c r="C166" s="28">
        <v>551</v>
      </c>
      <c r="D166" s="29" t="s">
        <v>445</v>
      </c>
      <c r="E166" s="105" t="s">
        <v>502</v>
      </c>
      <c r="F166" s="105" t="s">
        <v>47</v>
      </c>
      <c r="G166" s="43">
        <f t="shared" si="30"/>
        <v>20100</v>
      </c>
      <c r="H166" s="43">
        <f t="shared" si="30"/>
        <v>0</v>
      </c>
      <c r="I166" s="43">
        <f t="shared" si="30"/>
        <v>0</v>
      </c>
    </row>
    <row r="167" spans="1:9" ht="35.25" customHeight="1">
      <c r="A167" s="21" t="s">
        <v>269</v>
      </c>
      <c r="B167" s="28" t="s">
        <v>48</v>
      </c>
      <c r="C167" s="28">
        <v>551</v>
      </c>
      <c r="D167" s="29" t="s">
        <v>445</v>
      </c>
      <c r="E167" s="105" t="s">
        <v>502</v>
      </c>
      <c r="F167" s="105" t="s">
        <v>39</v>
      </c>
      <c r="G167" s="43">
        <v>20100</v>
      </c>
      <c r="H167" s="30">
        <v>0</v>
      </c>
      <c r="I167" s="30">
        <v>0</v>
      </c>
    </row>
    <row r="168" spans="1:9" ht="21.75" customHeight="1">
      <c r="A168" s="21" t="s">
        <v>270</v>
      </c>
      <c r="B168" s="31" t="s">
        <v>94</v>
      </c>
      <c r="C168" s="31">
        <v>551</v>
      </c>
      <c r="D168" s="29" t="s">
        <v>23</v>
      </c>
      <c r="E168" s="105"/>
      <c r="F168" s="105"/>
      <c r="G168" s="43">
        <f>G169+G189</f>
        <v>72915161.24000001</v>
      </c>
      <c r="H168" s="30">
        <f aca="true" t="shared" si="31" ref="G168:I169">H169</f>
        <v>5810057</v>
      </c>
      <c r="I168" s="30">
        <f t="shared" si="31"/>
        <v>5997376</v>
      </c>
    </row>
    <row r="169" spans="1:9" ht="36" customHeight="1">
      <c r="A169" s="21" t="s">
        <v>271</v>
      </c>
      <c r="B169" s="31" t="s">
        <v>209</v>
      </c>
      <c r="C169" s="31">
        <v>551</v>
      </c>
      <c r="D169" s="29" t="s">
        <v>23</v>
      </c>
      <c r="E169" s="105" t="s">
        <v>138</v>
      </c>
      <c r="F169" s="105"/>
      <c r="G169" s="43">
        <f t="shared" si="31"/>
        <v>9299692.64</v>
      </c>
      <c r="H169" s="30">
        <f t="shared" si="31"/>
        <v>5810057</v>
      </c>
      <c r="I169" s="30">
        <f t="shared" si="31"/>
        <v>5997376</v>
      </c>
    </row>
    <row r="170" spans="1:9" ht="36" customHeight="1">
      <c r="A170" s="21" t="s">
        <v>272</v>
      </c>
      <c r="B170" s="31" t="s">
        <v>314</v>
      </c>
      <c r="C170" s="31">
        <v>551</v>
      </c>
      <c r="D170" s="29" t="s">
        <v>23</v>
      </c>
      <c r="E170" s="105" t="s">
        <v>139</v>
      </c>
      <c r="F170" s="105"/>
      <c r="G170" s="43">
        <f>G171+G174+G177+G183+G180+G186</f>
        <v>9299692.64</v>
      </c>
      <c r="H170" s="43">
        <f>H171+H174+H177</f>
        <v>5810057</v>
      </c>
      <c r="I170" s="43">
        <f>I171+I174+I177</f>
        <v>5997376</v>
      </c>
    </row>
    <row r="171" spans="1:9" ht="75" customHeight="1">
      <c r="A171" s="21" t="s">
        <v>273</v>
      </c>
      <c r="B171" s="31" t="s">
        <v>337</v>
      </c>
      <c r="C171" s="31">
        <v>551</v>
      </c>
      <c r="D171" s="29" t="s">
        <v>23</v>
      </c>
      <c r="E171" s="105" t="s">
        <v>148</v>
      </c>
      <c r="F171" s="105"/>
      <c r="G171" s="43">
        <f>G173</f>
        <v>5513154</v>
      </c>
      <c r="H171" s="30">
        <f>H173</f>
        <v>5509207</v>
      </c>
      <c r="I171" s="30">
        <f>I173</f>
        <v>5687339</v>
      </c>
    </row>
    <row r="172" spans="1:9" ht="36" customHeight="1">
      <c r="A172" s="21" t="s">
        <v>274</v>
      </c>
      <c r="B172" s="31" t="s">
        <v>208</v>
      </c>
      <c r="C172" s="31">
        <v>551</v>
      </c>
      <c r="D172" s="29" t="s">
        <v>23</v>
      </c>
      <c r="E172" s="105" t="s">
        <v>148</v>
      </c>
      <c r="F172" s="105" t="s">
        <v>47</v>
      </c>
      <c r="G172" s="43">
        <f>G173</f>
        <v>5513154</v>
      </c>
      <c r="H172" s="30">
        <f>H173</f>
        <v>5509207</v>
      </c>
      <c r="I172" s="30">
        <f>I173</f>
        <v>5687339</v>
      </c>
    </row>
    <row r="173" spans="1:9" ht="36" customHeight="1">
      <c r="A173" s="21" t="s">
        <v>275</v>
      </c>
      <c r="B173" s="31" t="s">
        <v>48</v>
      </c>
      <c r="C173" s="31">
        <v>551</v>
      </c>
      <c r="D173" s="29" t="s">
        <v>23</v>
      </c>
      <c r="E173" s="105" t="s">
        <v>148</v>
      </c>
      <c r="F173" s="105" t="s">
        <v>39</v>
      </c>
      <c r="G173" s="43">
        <v>5513154</v>
      </c>
      <c r="H173" s="30">
        <v>5509207</v>
      </c>
      <c r="I173" s="30">
        <v>5687339</v>
      </c>
    </row>
    <row r="174" spans="1:9" ht="78.75" customHeight="1">
      <c r="A174" s="21" t="s">
        <v>276</v>
      </c>
      <c r="B174" s="31" t="s">
        <v>338</v>
      </c>
      <c r="C174" s="28">
        <v>551</v>
      </c>
      <c r="D174" s="29" t="s">
        <v>23</v>
      </c>
      <c r="E174" s="105" t="s">
        <v>149</v>
      </c>
      <c r="F174" s="107"/>
      <c r="G174" s="43">
        <f>G176</f>
        <v>166944</v>
      </c>
      <c r="H174" s="43">
        <f>H176</f>
        <v>195000</v>
      </c>
      <c r="I174" s="43">
        <f>I176</f>
        <v>203000</v>
      </c>
    </row>
    <row r="175" spans="1:9" ht="36" customHeight="1">
      <c r="A175" s="21" t="s">
        <v>279</v>
      </c>
      <c r="B175" s="31" t="s">
        <v>203</v>
      </c>
      <c r="C175" s="28">
        <v>551</v>
      </c>
      <c r="D175" s="29" t="s">
        <v>23</v>
      </c>
      <c r="E175" s="105" t="s">
        <v>149</v>
      </c>
      <c r="F175" s="107">
        <v>200</v>
      </c>
      <c r="G175" s="43">
        <f>G176</f>
        <v>166944</v>
      </c>
      <c r="H175" s="30">
        <f>H176</f>
        <v>195000</v>
      </c>
      <c r="I175" s="30">
        <f>I176</f>
        <v>203000</v>
      </c>
    </row>
    <row r="176" spans="1:9" ht="36" customHeight="1">
      <c r="A176" s="21" t="s">
        <v>280</v>
      </c>
      <c r="B176" s="31" t="s">
        <v>48</v>
      </c>
      <c r="C176" s="28">
        <v>551</v>
      </c>
      <c r="D176" s="29" t="s">
        <v>23</v>
      </c>
      <c r="E176" s="105" t="s">
        <v>149</v>
      </c>
      <c r="F176" s="107">
        <v>240</v>
      </c>
      <c r="G176" s="43">
        <v>166944</v>
      </c>
      <c r="H176" s="30">
        <v>195000</v>
      </c>
      <c r="I176" s="32">
        <v>203000</v>
      </c>
    </row>
    <row r="177" spans="1:9" ht="93" customHeight="1">
      <c r="A177" s="21" t="s">
        <v>281</v>
      </c>
      <c r="B177" s="47" t="s">
        <v>404</v>
      </c>
      <c r="C177" s="28">
        <v>551</v>
      </c>
      <c r="D177" s="29" t="s">
        <v>23</v>
      </c>
      <c r="E177" s="105" t="s">
        <v>152</v>
      </c>
      <c r="F177" s="107"/>
      <c r="G177" s="43">
        <f>G179</f>
        <v>832706.04</v>
      </c>
      <c r="H177" s="30">
        <f>H179</f>
        <v>105850</v>
      </c>
      <c r="I177" s="30">
        <f>I179</f>
        <v>107037</v>
      </c>
    </row>
    <row r="178" spans="1:9" ht="36" customHeight="1">
      <c r="A178" s="21" t="s">
        <v>282</v>
      </c>
      <c r="B178" s="31" t="s">
        <v>208</v>
      </c>
      <c r="C178" s="28">
        <v>551</v>
      </c>
      <c r="D178" s="29" t="s">
        <v>23</v>
      </c>
      <c r="E178" s="105" t="s">
        <v>152</v>
      </c>
      <c r="F178" s="107">
        <v>200</v>
      </c>
      <c r="G178" s="43">
        <f>G179</f>
        <v>832706.04</v>
      </c>
      <c r="H178" s="30">
        <f>H179</f>
        <v>105850</v>
      </c>
      <c r="I178" s="30">
        <f>I179</f>
        <v>107037</v>
      </c>
    </row>
    <row r="179" spans="1:9" ht="36" customHeight="1">
      <c r="A179" s="21" t="s">
        <v>283</v>
      </c>
      <c r="B179" s="31" t="s">
        <v>48</v>
      </c>
      <c r="C179" s="28">
        <v>551</v>
      </c>
      <c r="D179" s="29" t="s">
        <v>23</v>
      </c>
      <c r="E179" s="105" t="s">
        <v>152</v>
      </c>
      <c r="F179" s="107">
        <v>240</v>
      </c>
      <c r="G179" s="43">
        <v>832706.04</v>
      </c>
      <c r="H179" s="30">
        <v>105850</v>
      </c>
      <c r="I179" s="32">
        <v>107037</v>
      </c>
    </row>
    <row r="180" spans="1:9" ht="94.5" customHeight="1">
      <c r="A180" s="21" t="s">
        <v>284</v>
      </c>
      <c r="B180" s="47" t="s">
        <v>356</v>
      </c>
      <c r="C180" s="28">
        <v>551</v>
      </c>
      <c r="D180" s="29" t="s">
        <v>23</v>
      </c>
      <c r="E180" s="105" t="s">
        <v>219</v>
      </c>
      <c r="F180" s="107"/>
      <c r="G180" s="43">
        <f>G182</f>
        <v>72000</v>
      </c>
      <c r="H180" s="30">
        <f>H182</f>
        <v>0</v>
      </c>
      <c r="I180" s="30">
        <f>I182</f>
        <v>0</v>
      </c>
    </row>
    <row r="181" spans="1:9" ht="36" customHeight="1">
      <c r="A181" s="21" t="s">
        <v>285</v>
      </c>
      <c r="B181" s="31" t="s">
        <v>208</v>
      </c>
      <c r="C181" s="28">
        <v>551</v>
      </c>
      <c r="D181" s="29" t="s">
        <v>23</v>
      </c>
      <c r="E181" s="105" t="s">
        <v>219</v>
      </c>
      <c r="F181" s="107">
        <v>200</v>
      </c>
      <c r="G181" s="43">
        <f>G182</f>
        <v>72000</v>
      </c>
      <c r="H181" s="30">
        <f>H182</f>
        <v>0</v>
      </c>
      <c r="I181" s="30">
        <f>I182</f>
        <v>0</v>
      </c>
    </row>
    <row r="182" spans="1:9" ht="36" customHeight="1">
      <c r="A182" s="21" t="s">
        <v>286</v>
      </c>
      <c r="B182" s="31" t="s">
        <v>48</v>
      </c>
      <c r="C182" s="28">
        <v>551</v>
      </c>
      <c r="D182" s="29" t="s">
        <v>23</v>
      </c>
      <c r="E182" s="105" t="s">
        <v>219</v>
      </c>
      <c r="F182" s="107">
        <v>240</v>
      </c>
      <c r="G182" s="43">
        <v>72000</v>
      </c>
      <c r="H182" s="30">
        <v>0</v>
      </c>
      <c r="I182" s="32">
        <v>0</v>
      </c>
    </row>
    <row r="183" spans="1:9" ht="120" customHeight="1">
      <c r="A183" s="21" t="s">
        <v>287</v>
      </c>
      <c r="B183" s="47" t="s">
        <v>413</v>
      </c>
      <c r="C183" s="28">
        <v>551</v>
      </c>
      <c r="D183" s="29" t="s">
        <v>23</v>
      </c>
      <c r="E183" s="105" t="s">
        <v>414</v>
      </c>
      <c r="F183" s="107"/>
      <c r="G183" s="43">
        <f>G185</f>
        <v>237300</v>
      </c>
      <c r="H183" s="30">
        <f>H185</f>
        <v>0</v>
      </c>
      <c r="I183" s="30">
        <f>I185</f>
        <v>0</v>
      </c>
    </row>
    <row r="184" spans="1:9" ht="36" customHeight="1">
      <c r="A184" s="21" t="s">
        <v>288</v>
      </c>
      <c r="B184" s="31" t="s">
        <v>208</v>
      </c>
      <c r="C184" s="28">
        <v>551</v>
      </c>
      <c r="D184" s="29" t="s">
        <v>23</v>
      </c>
      <c r="E184" s="105" t="s">
        <v>414</v>
      </c>
      <c r="F184" s="107">
        <v>200</v>
      </c>
      <c r="G184" s="43">
        <f>G185</f>
        <v>237300</v>
      </c>
      <c r="H184" s="30">
        <f>H185</f>
        <v>0</v>
      </c>
      <c r="I184" s="30">
        <f>I185</f>
        <v>0</v>
      </c>
    </row>
    <row r="185" spans="1:9" ht="36" customHeight="1">
      <c r="A185" s="21" t="s">
        <v>289</v>
      </c>
      <c r="B185" s="31" t="s">
        <v>48</v>
      </c>
      <c r="C185" s="28">
        <v>551</v>
      </c>
      <c r="D185" s="29" t="s">
        <v>23</v>
      </c>
      <c r="E185" s="105" t="s">
        <v>414</v>
      </c>
      <c r="F185" s="107">
        <v>240</v>
      </c>
      <c r="G185" s="43">
        <v>237300</v>
      </c>
      <c r="H185" s="30">
        <v>0</v>
      </c>
      <c r="I185" s="32">
        <v>0</v>
      </c>
    </row>
    <row r="186" spans="1:9" ht="123" customHeight="1">
      <c r="A186" s="21" t="s">
        <v>290</v>
      </c>
      <c r="B186" s="31" t="s">
        <v>495</v>
      </c>
      <c r="C186" s="28">
        <v>551</v>
      </c>
      <c r="D186" s="29" t="s">
        <v>23</v>
      </c>
      <c r="E186" s="105" t="s">
        <v>494</v>
      </c>
      <c r="F186" s="107"/>
      <c r="G186" s="43">
        <f aca="true" t="shared" si="32" ref="G186:I187">G187</f>
        <v>2477588.6</v>
      </c>
      <c r="H186" s="43">
        <f t="shared" si="32"/>
        <v>0</v>
      </c>
      <c r="I186" s="43">
        <f t="shared" si="32"/>
        <v>0</v>
      </c>
    </row>
    <row r="187" spans="1:9" ht="36" customHeight="1">
      <c r="A187" s="21" t="s">
        <v>291</v>
      </c>
      <c r="B187" s="31" t="s">
        <v>208</v>
      </c>
      <c r="C187" s="28">
        <v>551</v>
      </c>
      <c r="D187" s="29" t="s">
        <v>23</v>
      </c>
      <c r="E187" s="105" t="s">
        <v>494</v>
      </c>
      <c r="F187" s="107">
        <v>200</v>
      </c>
      <c r="G187" s="43">
        <f t="shared" si="32"/>
        <v>2477588.6</v>
      </c>
      <c r="H187" s="43">
        <f t="shared" si="32"/>
        <v>0</v>
      </c>
      <c r="I187" s="43">
        <f t="shared" si="32"/>
        <v>0</v>
      </c>
    </row>
    <row r="188" spans="1:9" ht="36" customHeight="1">
      <c r="A188" s="21" t="s">
        <v>346</v>
      </c>
      <c r="B188" s="31" t="s">
        <v>48</v>
      </c>
      <c r="C188" s="28">
        <v>551</v>
      </c>
      <c r="D188" s="29" t="s">
        <v>23</v>
      </c>
      <c r="E188" s="105" t="s">
        <v>494</v>
      </c>
      <c r="F188" s="107">
        <v>240</v>
      </c>
      <c r="G188" s="43">
        <v>2477588.6</v>
      </c>
      <c r="H188" s="30">
        <v>0</v>
      </c>
      <c r="I188" s="32">
        <v>0</v>
      </c>
    </row>
    <row r="189" spans="1:9" ht="75" customHeight="1">
      <c r="A189" s="21" t="s">
        <v>347</v>
      </c>
      <c r="B189" s="33" t="s">
        <v>428</v>
      </c>
      <c r="C189" s="31">
        <v>551</v>
      </c>
      <c r="D189" s="29" t="s">
        <v>23</v>
      </c>
      <c r="E189" s="105" t="s">
        <v>427</v>
      </c>
      <c r="F189" s="107"/>
      <c r="G189" s="30">
        <f>G193+G190+G196</f>
        <v>63615468.6</v>
      </c>
      <c r="H189" s="30">
        <f>H193+H190</f>
        <v>0</v>
      </c>
      <c r="I189" s="30">
        <f>I193+I190</f>
        <v>0</v>
      </c>
    </row>
    <row r="190" spans="1:9" ht="93" customHeight="1">
      <c r="A190" s="21" t="s">
        <v>348</v>
      </c>
      <c r="B190" s="33" t="s">
        <v>432</v>
      </c>
      <c r="C190" s="31">
        <v>551</v>
      </c>
      <c r="D190" s="29" t="s">
        <v>23</v>
      </c>
      <c r="E190" s="105" t="s">
        <v>431</v>
      </c>
      <c r="F190" s="107"/>
      <c r="G190" s="30">
        <f aca="true" t="shared" si="33" ref="G190:I191">G191</f>
        <v>50506000</v>
      </c>
      <c r="H190" s="30">
        <f t="shared" si="33"/>
        <v>0</v>
      </c>
      <c r="I190" s="30">
        <f t="shared" si="33"/>
        <v>0</v>
      </c>
    </row>
    <row r="191" spans="1:9" ht="36" customHeight="1">
      <c r="A191" s="21" t="s">
        <v>349</v>
      </c>
      <c r="B191" s="31" t="s">
        <v>203</v>
      </c>
      <c r="C191" s="31">
        <v>551</v>
      </c>
      <c r="D191" s="29" t="s">
        <v>23</v>
      </c>
      <c r="E191" s="105" t="s">
        <v>431</v>
      </c>
      <c r="F191" s="107">
        <v>200</v>
      </c>
      <c r="G191" s="30">
        <f t="shared" si="33"/>
        <v>50506000</v>
      </c>
      <c r="H191" s="30">
        <f t="shared" si="33"/>
        <v>0</v>
      </c>
      <c r="I191" s="30">
        <f t="shared" si="33"/>
        <v>0</v>
      </c>
    </row>
    <row r="192" spans="1:9" ht="36" customHeight="1">
      <c r="A192" s="21" t="s">
        <v>350</v>
      </c>
      <c r="B192" s="31" t="s">
        <v>48</v>
      </c>
      <c r="C192" s="31">
        <v>551</v>
      </c>
      <c r="D192" s="29" t="s">
        <v>23</v>
      </c>
      <c r="E192" s="105" t="s">
        <v>431</v>
      </c>
      <c r="F192" s="107">
        <v>240</v>
      </c>
      <c r="G192" s="30">
        <v>50506000</v>
      </c>
      <c r="H192" s="30">
        <v>0</v>
      </c>
      <c r="I192" s="30">
        <v>0</v>
      </c>
    </row>
    <row r="193" spans="1:9" ht="140.25" customHeight="1">
      <c r="A193" s="21" t="s">
        <v>351</v>
      </c>
      <c r="B193" s="33" t="s">
        <v>434</v>
      </c>
      <c r="C193" s="31">
        <v>551</v>
      </c>
      <c r="D193" s="29" t="s">
        <v>23</v>
      </c>
      <c r="E193" s="105" t="s">
        <v>433</v>
      </c>
      <c r="F193" s="107"/>
      <c r="G193" s="30">
        <f aca="true" t="shared" si="34" ref="G193:I197">G194</f>
        <v>2682195.6</v>
      </c>
      <c r="H193" s="30">
        <f t="shared" si="34"/>
        <v>0</v>
      </c>
      <c r="I193" s="30">
        <f t="shared" si="34"/>
        <v>0</v>
      </c>
    </row>
    <row r="194" spans="1:9" ht="36" customHeight="1">
      <c r="A194" s="21" t="s">
        <v>352</v>
      </c>
      <c r="B194" s="31" t="s">
        <v>203</v>
      </c>
      <c r="C194" s="31">
        <v>551</v>
      </c>
      <c r="D194" s="29" t="s">
        <v>23</v>
      </c>
      <c r="E194" s="105" t="s">
        <v>433</v>
      </c>
      <c r="F194" s="107">
        <v>200</v>
      </c>
      <c r="G194" s="30">
        <f t="shared" si="34"/>
        <v>2682195.6</v>
      </c>
      <c r="H194" s="30">
        <f t="shared" si="34"/>
        <v>0</v>
      </c>
      <c r="I194" s="30">
        <f t="shared" si="34"/>
        <v>0</v>
      </c>
    </row>
    <row r="195" spans="1:9" ht="36" customHeight="1">
      <c r="A195" s="21" t="s">
        <v>353</v>
      </c>
      <c r="B195" s="31" t="s">
        <v>48</v>
      </c>
      <c r="C195" s="31">
        <v>551</v>
      </c>
      <c r="D195" s="29" t="s">
        <v>23</v>
      </c>
      <c r="E195" s="105" t="s">
        <v>433</v>
      </c>
      <c r="F195" s="107">
        <v>240</v>
      </c>
      <c r="G195" s="30">
        <f>2629351.96+52843.64</f>
        <v>2682195.6</v>
      </c>
      <c r="H195" s="30">
        <v>0</v>
      </c>
      <c r="I195" s="32">
        <v>0</v>
      </c>
    </row>
    <row r="196" spans="1:9" ht="141.75" customHeight="1">
      <c r="A196" s="21" t="s">
        <v>354</v>
      </c>
      <c r="B196" s="33" t="s">
        <v>448</v>
      </c>
      <c r="C196" s="31">
        <v>551</v>
      </c>
      <c r="D196" s="29" t="s">
        <v>23</v>
      </c>
      <c r="E196" s="105" t="s">
        <v>447</v>
      </c>
      <c r="F196" s="107"/>
      <c r="G196" s="30">
        <f t="shared" si="34"/>
        <v>10427273</v>
      </c>
      <c r="H196" s="30">
        <f t="shared" si="34"/>
        <v>0</v>
      </c>
      <c r="I196" s="30">
        <f t="shared" si="34"/>
        <v>0</v>
      </c>
    </row>
    <row r="197" spans="1:9" ht="36" customHeight="1">
      <c r="A197" s="21" t="s">
        <v>355</v>
      </c>
      <c r="B197" s="31" t="s">
        <v>203</v>
      </c>
      <c r="C197" s="31">
        <v>551</v>
      </c>
      <c r="D197" s="29" t="s">
        <v>23</v>
      </c>
      <c r="E197" s="105" t="s">
        <v>447</v>
      </c>
      <c r="F197" s="107">
        <v>200</v>
      </c>
      <c r="G197" s="30">
        <f t="shared" si="34"/>
        <v>10427273</v>
      </c>
      <c r="H197" s="30">
        <f t="shared" si="34"/>
        <v>0</v>
      </c>
      <c r="I197" s="30">
        <f t="shared" si="34"/>
        <v>0</v>
      </c>
    </row>
    <row r="198" spans="1:9" ht="36" customHeight="1">
      <c r="A198" s="21" t="s">
        <v>358</v>
      </c>
      <c r="B198" s="31" t="s">
        <v>48</v>
      </c>
      <c r="C198" s="31">
        <v>551</v>
      </c>
      <c r="D198" s="29" t="s">
        <v>23</v>
      </c>
      <c r="E198" s="105" t="s">
        <v>447</v>
      </c>
      <c r="F198" s="107">
        <v>240</v>
      </c>
      <c r="G198" s="30">
        <f>10323000+104273</f>
        <v>10427273</v>
      </c>
      <c r="H198" s="30">
        <v>0</v>
      </c>
      <c r="I198" s="32">
        <v>0</v>
      </c>
    </row>
    <row r="199" spans="1:9" ht="36" customHeight="1">
      <c r="A199" s="21" t="s">
        <v>359</v>
      </c>
      <c r="B199" s="31" t="s">
        <v>496</v>
      </c>
      <c r="C199" s="31">
        <v>551</v>
      </c>
      <c r="D199" s="29" t="s">
        <v>497</v>
      </c>
      <c r="E199" s="105"/>
      <c r="F199" s="107"/>
      <c r="G199" s="30">
        <f>G200</f>
        <v>5524863.8</v>
      </c>
      <c r="H199" s="30">
        <f aca="true" t="shared" si="35" ref="H199:I203">H200</f>
        <v>0</v>
      </c>
      <c r="I199" s="30">
        <f t="shared" si="35"/>
        <v>0</v>
      </c>
    </row>
    <row r="200" spans="1:9" ht="36" customHeight="1">
      <c r="A200" s="21" t="s">
        <v>360</v>
      </c>
      <c r="B200" s="31" t="s">
        <v>204</v>
      </c>
      <c r="C200" s="31">
        <v>551</v>
      </c>
      <c r="D200" s="29" t="s">
        <v>497</v>
      </c>
      <c r="E200" s="105" t="s">
        <v>138</v>
      </c>
      <c r="F200" s="107"/>
      <c r="G200" s="30">
        <f>G201</f>
        <v>5524863.8</v>
      </c>
      <c r="H200" s="30">
        <f t="shared" si="35"/>
        <v>0</v>
      </c>
      <c r="I200" s="30">
        <f t="shared" si="35"/>
        <v>0</v>
      </c>
    </row>
    <row r="201" spans="1:9" ht="36" customHeight="1">
      <c r="A201" s="21" t="s">
        <v>361</v>
      </c>
      <c r="B201" s="31" t="s">
        <v>312</v>
      </c>
      <c r="C201" s="31">
        <v>551</v>
      </c>
      <c r="D201" s="29" t="s">
        <v>497</v>
      </c>
      <c r="E201" s="105" t="s">
        <v>134</v>
      </c>
      <c r="F201" s="107"/>
      <c r="G201" s="30">
        <f>G202</f>
        <v>5524863.8</v>
      </c>
      <c r="H201" s="30">
        <f t="shared" si="35"/>
        <v>0</v>
      </c>
      <c r="I201" s="30">
        <f t="shared" si="35"/>
        <v>0</v>
      </c>
    </row>
    <row r="202" spans="1:9" ht="237" customHeight="1">
      <c r="A202" s="21" t="s">
        <v>362</v>
      </c>
      <c r="B202" s="31" t="s">
        <v>498</v>
      </c>
      <c r="C202" s="31">
        <v>551</v>
      </c>
      <c r="D202" s="29" t="s">
        <v>497</v>
      </c>
      <c r="E202" s="105" t="s">
        <v>499</v>
      </c>
      <c r="F202" s="107"/>
      <c r="G202" s="30">
        <f>G203</f>
        <v>5524863.8</v>
      </c>
      <c r="H202" s="30">
        <f t="shared" si="35"/>
        <v>0</v>
      </c>
      <c r="I202" s="30">
        <f t="shared" si="35"/>
        <v>0</v>
      </c>
    </row>
    <row r="203" spans="1:9" ht="26.25" customHeight="1">
      <c r="A203" s="21" t="s">
        <v>363</v>
      </c>
      <c r="B203" s="31" t="s">
        <v>156</v>
      </c>
      <c r="C203" s="31">
        <v>551</v>
      </c>
      <c r="D203" s="29" t="s">
        <v>497</v>
      </c>
      <c r="E203" s="105" t="s">
        <v>499</v>
      </c>
      <c r="F203" s="107">
        <v>500</v>
      </c>
      <c r="G203" s="30">
        <f>G204</f>
        <v>5524863.8</v>
      </c>
      <c r="H203" s="30">
        <f t="shared" si="35"/>
        <v>0</v>
      </c>
      <c r="I203" s="30">
        <f t="shared" si="35"/>
        <v>0</v>
      </c>
    </row>
    <row r="204" spans="1:9" ht="27.75" customHeight="1">
      <c r="A204" s="21" t="s">
        <v>364</v>
      </c>
      <c r="B204" s="31" t="s">
        <v>187</v>
      </c>
      <c r="C204" s="31">
        <v>551</v>
      </c>
      <c r="D204" s="29" t="s">
        <v>497</v>
      </c>
      <c r="E204" s="105" t="s">
        <v>499</v>
      </c>
      <c r="F204" s="107">
        <v>540</v>
      </c>
      <c r="G204" s="30">
        <v>5524863.8</v>
      </c>
      <c r="H204" s="30">
        <v>0</v>
      </c>
      <c r="I204" s="30">
        <v>0</v>
      </c>
    </row>
    <row r="205" spans="1:9" ht="22.5" customHeight="1">
      <c r="A205" s="21" t="s">
        <v>365</v>
      </c>
      <c r="B205" s="31" t="s">
        <v>74</v>
      </c>
      <c r="C205" s="31">
        <v>551</v>
      </c>
      <c r="D205" s="29" t="s">
        <v>0</v>
      </c>
      <c r="E205" s="105"/>
      <c r="F205" s="105"/>
      <c r="G205" s="43">
        <f>G206+G216</f>
        <v>4265129</v>
      </c>
      <c r="H205" s="30">
        <f>H206+H216</f>
        <v>4065129</v>
      </c>
      <c r="I205" s="30">
        <f>I206+I216</f>
        <v>4065129</v>
      </c>
    </row>
    <row r="206" spans="1:9" ht="22.5" customHeight="1">
      <c r="A206" s="21" t="s">
        <v>366</v>
      </c>
      <c r="B206" s="31" t="s">
        <v>100</v>
      </c>
      <c r="C206" s="31">
        <v>551</v>
      </c>
      <c r="D206" s="29" t="s">
        <v>1</v>
      </c>
      <c r="E206" s="105"/>
      <c r="F206" s="105"/>
      <c r="G206" s="43">
        <f>G207+G210+G213</f>
        <v>2720901</v>
      </c>
      <c r="H206" s="30">
        <f>H207+H210+H213</f>
        <v>2520901</v>
      </c>
      <c r="I206" s="30">
        <f>I207+I210+I213</f>
        <v>2520901</v>
      </c>
    </row>
    <row r="207" spans="1:9" ht="110.25" customHeight="1">
      <c r="A207" s="21" t="s">
        <v>367</v>
      </c>
      <c r="B207" s="28" t="s">
        <v>315</v>
      </c>
      <c r="C207" s="28">
        <v>551</v>
      </c>
      <c r="D207" s="29" t="s">
        <v>1</v>
      </c>
      <c r="E207" s="105" t="s">
        <v>150</v>
      </c>
      <c r="F207" s="105"/>
      <c r="G207" s="43">
        <f>G209</f>
        <v>277000</v>
      </c>
      <c r="H207" s="30">
        <f>H209</f>
        <v>277000</v>
      </c>
      <c r="I207" s="30">
        <f>I209</f>
        <v>277000</v>
      </c>
    </row>
    <row r="208" spans="1:9" ht="23.25" customHeight="1">
      <c r="A208" s="21" t="s">
        <v>368</v>
      </c>
      <c r="B208" s="28" t="s">
        <v>156</v>
      </c>
      <c r="C208" s="28">
        <v>551</v>
      </c>
      <c r="D208" s="29" t="s">
        <v>1</v>
      </c>
      <c r="E208" s="105" t="s">
        <v>150</v>
      </c>
      <c r="F208" s="105" t="s">
        <v>83</v>
      </c>
      <c r="G208" s="43">
        <f>G209</f>
        <v>277000</v>
      </c>
      <c r="H208" s="30">
        <f>H209</f>
        <v>277000</v>
      </c>
      <c r="I208" s="30">
        <f>I209</f>
        <v>277000</v>
      </c>
    </row>
    <row r="209" spans="1:9" ht="21" customHeight="1">
      <c r="A209" s="21" t="s">
        <v>47</v>
      </c>
      <c r="B209" s="28" t="s">
        <v>187</v>
      </c>
      <c r="C209" s="28">
        <v>551</v>
      </c>
      <c r="D209" s="29" t="s">
        <v>1</v>
      </c>
      <c r="E209" s="105" t="s">
        <v>150</v>
      </c>
      <c r="F209" s="105" t="s">
        <v>186</v>
      </c>
      <c r="G209" s="43">
        <v>277000</v>
      </c>
      <c r="H209" s="30">
        <v>277000</v>
      </c>
      <c r="I209" s="30">
        <v>277000</v>
      </c>
    </row>
    <row r="210" spans="1:9" ht="76.5" customHeight="1">
      <c r="A210" s="21" t="s">
        <v>369</v>
      </c>
      <c r="B210" s="28" t="s">
        <v>316</v>
      </c>
      <c r="C210" s="28">
        <v>551</v>
      </c>
      <c r="D210" s="29" t="s">
        <v>1</v>
      </c>
      <c r="E210" s="105" t="s">
        <v>223</v>
      </c>
      <c r="F210" s="105"/>
      <c r="G210" s="43">
        <f aca="true" t="shared" si="36" ref="G210:I211">G211</f>
        <v>2119638</v>
      </c>
      <c r="H210" s="30">
        <f t="shared" si="36"/>
        <v>1919638</v>
      </c>
      <c r="I210" s="30">
        <f t="shared" si="36"/>
        <v>1919638</v>
      </c>
    </row>
    <row r="211" spans="1:9" ht="21.75" customHeight="1">
      <c r="A211" s="21" t="s">
        <v>370</v>
      </c>
      <c r="B211" s="28" t="s">
        <v>156</v>
      </c>
      <c r="C211" s="28">
        <v>551</v>
      </c>
      <c r="D211" s="29" t="s">
        <v>1</v>
      </c>
      <c r="E211" s="105" t="s">
        <v>223</v>
      </c>
      <c r="F211" s="105" t="s">
        <v>83</v>
      </c>
      <c r="G211" s="43">
        <f t="shared" si="36"/>
        <v>2119638</v>
      </c>
      <c r="H211" s="30">
        <f t="shared" si="36"/>
        <v>1919638</v>
      </c>
      <c r="I211" s="30">
        <f t="shared" si="36"/>
        <v>1919638</v>
      </c>
    </row>
    <row r="212" spans="1:9" ht="21" customHeight="1">
      <c r="A212" s="21" t="s">
        <v>371</v>
      </c>
      <c r="B212" s="28" t="s">
        <v>187</v>
      </c>
      <c r="C212" s="28">
        <v>551</v>
      </c>
      <c r="D212" s="29" t="s">
        <v>1</v>
      </c>
      <c r="E212" s="105" t="s">
        <v>223</v>
      </c>
      <c r="F212" s="105" t="s">
        <v>186</v>
      </c>
      <c r="G212" s="43">
        <v>2119638</v>
      </c>
      <c r="H212" s="30">
        <v>1919638</v>
      </c>
      <c r="I212" s="30">
        <v>1919638</v>
      </c>
    </row>
    <row r="213" spans="1:9" ht="162" customHeight="1">
      <c r="A213" s="21" t="s">
        <v>374</v>
      </c>
      <c r="B213" s="28" t="s">
        <v>317</v>
      </c>
      <c r="C213" s="28">
        <v>551</v>
      </c>
      <c r="D213" s="29" t="s">
        <v>1</v>
      </c>
      <c r="E213" s="105" t="s">
        <v>223</v>
      </c>
      <c r="F213" s="105"/>
      <c r="G213" s="43">
        <f aca="true" t="shared" si="37" ref="G213:I214">G214</f>
        <v>324263</v>
      </c>
      <c r="H213" s="30">
        <f t="shared" si="37"/>
        <v>324263</v>
      </c>
      <c r="I213" s="30">
        <f t="shared" si="37"/>
        <v>324263</v>
      </c>
    </row>
    <row r="214" spans="1:9" ht="19.5" customHeight="1">
      <c r="A214" s="21" t="s">
        <v>421</v>
      </c>
      <c r="B214" s="28" t="s">
        <v>156</v>
      </c>
      <c r="C214" s="28">
        <v>551</v>
      </c>
      <c r="D214" s="29" t="s">
        <v>1</v>
      </c>
      <c r="E214" s="105" t="s">
        <v>223</v>
      </c>
      <c r="F214" s="105" t="s">
        <v>83</v>
      </c>
      <c r="G214" s="43">
        <f t="shared" si="37"/>
        <v>324263</v>
      </c>
      <c r="H214" s="30">
        <f t="shared" si="37"/>
        <v>324263</v>
      </c>
      <c r="I214" s="30">
        <f t="shared" si="37"/>
        <v>324263</v>
      </c>
    </row>
    <row r="215" spans="1:9" ht="23.25" customHeight="1">
      <c r="A215" s="21" t="s">
        <v>422</v>
      </c>
      <c r="B215" s="28" t="s">
        <v>187</v>
      </c>
      <c r="C215" s="28">
        <v>551</v>
      </c>
      <c r="D215" s="29" t="s">
        <v>1</v>
      </c>
      <c r="E215" s="105" t="s">
        <v>223</v>
      </c>
      <c r="F215" s="105" t="s">
        <v>186</v>
      </c>
      <c r="G215" s="30">
        <v>324263</v>
      </c>
      <c r="H215" s="30">
        <v>324263</v>
      </c>
      <c r="I215" s="30">
        <v>324263</v>
      </c>
    </row>
    <row r="216" spans="1:9" ht="24.75" customHeight="1">
      <c r="A216" s="21" t="s">
        <v>423</v>
      </c>
      <c r="B216" s="28" t="s">
        <v>225</v>
      </c>
      <c r="C216" s="28">
        <v>551</v>
      </c>
      <c r="D216" s="29" t="s">
        <v>226</v>
      </c>
      <c r="E216" s="105"/>
      <c r="F216" s="105"/>
      <c r="G216" s="43">
        <f aca="true" t="shared" si="38" ref="G216:I218">G217</f>
        <v>1544228</v>
      </c>
      <c r="H216" s="30">
        <f t="shared" si="38"/>
        <v>1544228</v>
      </c>
      <c r="I216" s="30">
        <f t="shared" si="38"/>
        <v>1544228</v>
      </c>
    </row>
    <row r="217" spans="1:9" ht="126" customHeight="1">
      <c r="A217" s="21" t="s">
        <v>424</v>
      </c>
      <c r="B217" s="28" t="s">
        <v>339</v>
      </c>
      <c r="C217" s="28">
        <v>551</v>
      </c>
      <c r="D217" s="29" t="s">
        <v>226</v>
      </c>
      <c r="E217" s="105" t="s">
        <v>223</v>
      </c>
      <c r="F217" s="105"/>
      <c r="G217" s="43">
        <f t="shared" si="38"/>
        <v>1544228</v>
      </c>
      <c r="H217" s="30">
        <f t="shared" si="38"/>
        <v>1544228</v>
      </c>
      <c r="I217" s="30">
        <f t="shared" si="38"/>
        <v>1544228</v>
      </c>
    </row>
    <row r="218" spans="1:9" ht="19.5" customHeight="1">
      <c r="A218" s="21" t="s">
        <v>425</v>
      </c>
      <c r="B218" s="28" t="s">
        <v>101</v>
      </c>
      <c r="C218" s="28">
        <v>551</v>
      </c>
      <c r="D218" s="29" t="s">
        <v>226</v>
      </c>
      <c r="E218" s="105" t="s">
        <v>223</v>
      </c>
      <c r="F218" s="105" t="s">
        <v>83</v>
      </c>
      <c r="G218" s="30">
        <f t="shared" si="38"/>
        <v>1544228</v>
      </c>
      <c r="H218" s="30">
        <f t="shared" si="38"/>
        <v>1544228</v>
      </c>
      <c r="I218" s="30">
        <f t="shared" si="38"/>
        <v>1544228</v>
      </c>
    </row>
    <row r="219" spans="1:9" ht="34.5" customHeight="1">
      <c r="A219" s="21" t="s">
        <v>430</v>
      </c>
      <c r="B219" s="28" t="s">
        <v>224</v>
      </c>
      <c r="C219" s="28">
        <v>551</v>
      </c>
      <c r="D219" s="29" t="s">
        <v>226</v>
      </c>
      <c r="E219" s="105" t="s">
        <v>223</v>
      </c>
      <c r="F219" s="105" t="s">
        <v>186</v>
      </c>
      <c r="G219" s="30">
        <v>1544228</v>
      </c>
      <c r="H219" s="30">
        <v>1544228</v>
      </c>
      <c r="I219" s="30">
        <v>1544228</v>
      </c>
    </row>
    <row r="220" spans="1:9" ht="20.25" customHeight="1">
      <c r="A220" s="21" t="s">
        <v>450</v>
      </c>
      <c r="B220" s="31" t="s">
        <v>3</v>
      </c>
      <c r="C220" s="31">
        <v>551</v>
      </c>
      <c r="D220" s="29" t="s">
        <v>4</v>
      </c>
      <c r="E220" s="105"/>
      <c r="F220" s="105"/>
      <c r="G220" s="30">
        <f>G226</f>
        <v>145098.84</v>
      </c>
      <c r="H220" s="30">
        <f>H226</f>
        <v>145000</v>
      </c>
      <c r="I220" s="30">
        <f>I221</f>
        <v>145000</v>
      </c>
    </row>
    <row r="221" spans="1:9" ht="24" customHeight="1">
      <c r="A221" s="21" t="s">
        <v>451</v>
      </c>
      <c r="B221" s="31" t="s">
        <v>99</v>
      </c>
      <c r="C221" s="31">
        <v>551</v>
      </c>
      <c r="D221" s="29" t="s">
        <v>5</v>
      </c>
      <c r="E221" s="105"/>
      <c r="F221" s="105"/>
      <c r="G221" s="30">
        <f>G222</f>
        <v>145098.84</v>
      </c>
      <c r="H221" s="30">
        <f>H222</f>
        <v>145000</v>
      </c>
      <c r="I221" s="30">
        <f>I222</f>
        <v>145000</v>
      </c>
    </row>
    <row r="222" spans="1:9" ht="34.5" customHeight="1">
      <c r="A222" s="21" t="s">
        <v>452</v>
      </c>
      <c r="B222" s="31" t="s">
        <v>293</v>
      </c>
      <c r="C222" s="31">
        <v>551</v>
      </c>
      <c r="D222" s="29" t="s">
        <v>5</v>
      </c>
      <c r="E222" s="105" t="s">
        <v>138</v>
      </c>
      <c r="F222" s="105"/>
      <c r="G222" s="43">
        <f>G226</f>
        <v>145098.84</v>
      </c>
      <c r="H222" s="30">
        <f>H226</f>
        <v>145000</v>
      </c>
      <c r="I222" s="30">
        <f>I226</f>
        <v>145000</v>
      </c>
    </row>
    <row r="223" spans="1:9" ht="34.5" customHeight="1">
      <c r="A223" s="21" t="s">
        <v>453</v>
      </c>
      <c r="B223" s="38" t="s">
        <v>318</v>
      </c>
      <c r="C223" s="31">
        <v>551</v>
      </c>
      <c r="D223" s="29" t="s">
        <v>5</v>
      </c>
      <c r="E223" s="105" t="s">
        <v>134</v>
      </c>
      <c r="F223" s="105"/>
      <c r="G223" s="30">
        <f>G226</f>
        <v>145098.84</v>
      </c>
      <c r="H223" s="30">
        <f>H226</f>
        <v>145000</v>
      </c>
      <c r="I223" s="30">
        <f>I226</f>
        <v>145000</v>
      </c>
    </row>
    <row r="224" spans="1:9" ht="71.25" customHeight="1">
      <c r="A224" s="21" t="s">
        <v>454</v>
      </c>
      <c r="B224" s="39" t="s">
        <v>319</v>
      </c>
      <c r="C224" s="31">
        <v>551</v>
      </c>
      <c r="D224" s="29" t="s">
        <v>5</v>
      </c>
      <c r="E224" s="105" t="s">
        <v>151</v>
      </c>
      <c r="F224" s="105"/>
      <c r="G224" s="30">
        <f aca="true" t="shared" si="39" ref="G224:I225">G225</f>
        <v>145098.84</v>
      </c>
      <c r="H224" s="30">
        <f t="shared" si="39"/>
        <v>145000</v>
      </c>
      <c r="I224" s="30">
        <f t="shared" si="39"/>
        <v>145000</v>
      </c>
    </row>
    <row r="225" spans="1:9" ht="24.75" customHeight="1">
      <c r="A225" s="21" t="s">
        <v>455</v>
      </c>
      <c r="B225" s="31" t="s">
        <v>90</v>
      </c>
      <c r="C225" s="31">
        <v>551</v>
      </c>
      <c r="D225" s="29" t="s">
        <v>5</v>
      </c>
      <c r="E225" s="105" t="s">
        <v>151</v>
      </c>
      <c r="F225" s="105" t="s">
        <v>78</v>
      </c>
      <c r="G225" s="30">
        <f t="shared" si="39"/>
        <v>145098.84</v>
      </c>
      <c r="H225" s="30">
        <f t="shared" si="39"/>
        <v>145000</v>
      </c>
      <c r="I225" s="32">
        <f t="shared" si="39"/>
        <v>145000</v>
      </c>
    </row>
    <row r="226" spans="1:9" ht="34.5" customHeight="1">
      <c r="A226" s="21" t="s">
        <v>456</v>
      </c>
      <c r="B226" s="40" t="s">
        <v>89</v>
      </c>
      <c r="C226" s="31">
        <v>551</v>
      </c>
      <c r="D226" s="29" t="s">
        <v>5</v>
      </c>
      <c r="E226" s="105" t="s">
        <v>151</v>
      </c>
      <c r="F226" s="105" t="s">
        <v>79</v>
      </c>
      <c r="G226" s="41">
        <v>145098.84</v>
      </c>
      <c r="H226" s="30">
        <v>145000</v>
      </c>
      <c r="I226" s="32">
        <v>145000</v>
      </c>
    </row>
    <row r="227" spans="1:9" ht="21" customHeight="1">
      <c r="A227" s="21" t="s">
        <v>457</v>
      </c>
      <c r="B227" s="42" t="s">
        <v>37</v>
      </c>
      <c r="C227" s="42"/>
      <c r="D227" s="20"/>
      <c r="E227" s="107"/>
      <c r="F227" s="105"/>
      <c r="G227" s="43">
        <v>0</v>
      </c>
      <c r="H227" s="43">
        <v>540780</v>
      </c>
      <c r="I227" s="43">
        <v>1124694</v>
      </c>
    </row>
    <row r="228" spans="1:9" ht="26.25" customHeight="1">
      <c r="A228" s="21" t="s">
        <v>458</v>
      </c>
      <c r="B228" s="44" t="s">
        <v>6</v>
      </c>
      <c r="C228" s="44"/>
      <c r="D228" s="45"/>
      <c r="E228" s="108"/>
      <c r="F228" s="105"/>
      <c r="G228" s="46">
        <f>G11+G88+G106+G146+G205+G220+G227</f>
        <v>134639463.34</v>
      </c>
      <c r="H228" s="46">
        <f>H11+H88+H106+H146+H205+H220+H227</f>
        <v>42719481</v>
      </c>
      <c r="I228" s="46">
        <f>I11+I88+I106+I146+I205+I220+I227</f>
        <v>43630681</v>
      </c>
    </row>
    <row r="229" spans="1:9" ht="18">
      <c r="A229" s="52"/>
      <c r="B229" s="56"/>
      <c r="G229" s="11"/>
      <c r="H229" s="11"/>
      <c r="I229" s="11"/>
    </row>
    <row r="230" spans="1:9" ht="18">
      <c r="A230" s="52"/>
      <c r="B230" s="56"/>
      <c r="G230" s="11"/>
      <c r="H230" s="11"/>
      <c r="I230" s="11"/>
    </row>
    <row r="231" spans="1:9" ht="18">
      <c r="A231" s="52"/>
      <c r="B231" s="56"/>
      <c r="G231" s="11"/>
      <c r="H231" s="11"/>
      <c r="I231" s="11"/>
    </row>
    <row r="232" spans="1:9" ht="18">
      <c r="A232" s="52"/>
      <c r="G232" s="11"/>
      <c r="H232" s="11"/>
      <c r="I232" s="11"/>
    </row>
    <row r="233" spans="1:9" ht="18">
      <c r="A233" s="52"/>
      <c r="G233" s="11"/>
      <c r="H233" s="11"/>
      <c r="I233" s="11"/>
    </row>
    <row r="234" spans="1:9" ht="18">
      <c r="A234" s="52"/>
      <c r="G234" s="11"/>
      <c r="H234" s="11"/>
      <c r="I234" s="11"/>
    </row>
    <row r="235" spans="1:9" ht="12.75">
      <c r="A235" s="53"/>
      <c r="G235" s="11"/>
      <c r="H235" s="11"/>
      <c r="I235" s="11"/>
    </row>
    <row r="236" spans="7:9" ht="12.75">
      <c r="G236" s="11"/>
      <c r="H236" s="11"/>
      <c r="I236" s="11"/>
    </row>
    <row r="237" spans="7:9" ht="12.75">
      <c r="G237" s="11"/>
      <c r="H237" s="11"/>
      <c r="I237" s="11"/>
    </row>
    <row r="238" spans="7:9" ht="12.75">
      <c r="G238" s="11"/>
      <c r="H238" s="11"/>
      <c r="I238" s="11"/>
    </row>
    <row r="239" spans="1:9" ht="12.75">
      <c r="A239" s="4"/>
      <c r="B239" s="4"/>
      <c r="C239" s="4"/>
      <c r="D239" s="4"/>
      <c r="G239" s="11"/>
      <c r="H239" s="11"/>
      <c r="I239" s="11"/>
    </row>
    <row r="240" spans="1:9" ht="12.75">
      <c r="A240" s="4"/>
      <c r="B240" s="4"/>
      <c r="C240" s="4"/>
      <c r="D240" s="4"/>
      <c r="G240" s="11"/>
      <c r="H240" s="11"/>
      <c r="I240" s="11"/>
    </row>
    <row r="241" spans="1:9" ht="12.75">
      <c r="A241" s="4"/>
      <c r="B241" s="4"/>
      <c r="C241" s="4"/>
      <c r="D241" s="4"/>
      <c r="G241" s="11"/>
      <c r="H241" s="11"/>
      <c r="I241" s="11"/>
    </row>
    <row r="242" spans="1:9" ht="12.75">
      <c r="A242" s="4"/>
      <c r="B242" s="4"/>
      <c r="C242" s="4"/>
      <c r="D242" s="4"/>
      <c r="G242" s="11"/>
      <c r="H242" s="11"/>
      <c r="I242" s="11"/>
    </row>
    <row r="243" spans="1:9" ht="12.75">
      <c r="A243" s="4"/>
      <c r="B243" s="4"/>
      <c r="C243" s="4"/>
      <c r="D243" s="4"/>
      <c r="G243" s="11"/>
      <c r="H243" s="11"/>
      <c r="I243" s="11"/>
    </row>
    <row r="244" spans="1:9" ht="12.75">
      <c r="A244" s="4"/>
      <c r="B244" s="4"/>
      <c r="C244" s="4"/>
      <c r="D244" s="4"/>
      <c r="G244" s="11"/>
      <c r="H244" s="11"/>
      <c r="I244" s="11"/>
    </row>
    <row r="245" spans="1:9" ht="12.75">
      <c r="A245" s="4"/>
      <c r="B245" s="4"/>
      <c r="C245" s="4"/>
      <c r="D245" s="4"/>
      <c r="G245" s="11"/>
      <c r="H245" s="11"/>
      <c r="I245" s="11"/>
    </row>
    <row r="246" spans="1:9" ht="12.75">
      <c r="A246" s="4"/>
      <c r="B246" s="4"/>
      <c r="C246" s="4"/>
      <c r="D246" s="4"/>
      <c r="G246" s="11"/>
      <c r="H246" s="11"/>
      <c r="I246" s="11"/>
    </row>
    <row r="247" spans="1:9" ht="12.75">
      <c r="A247" s="4"/>
      <c r="B247" s="4"/>
      <c r="C247" s="4"/>
      <c r="D247" s="4"/>
      <c r="G247" s="11"/>
      <c r="H247" s="11"/>
      <c r="I247" s="11"/>
    </row>
    <row r="248" spans="1:9" ht="12.75">
      <c r="A248" s="4"/>
      <c r="B248" s="4"/>
      <c r="C248" s="4"/>
      <c r="D248" s="4"/>
      <c r="G248" s="11"/>
      <c r="H248" s="11"/>
      <c r="I248" s="11"/>
    </row>
    <row r="249" spans="1:9" ht="12.75">
      <c r="A249" s="4"/>
      <c r="B249" s="4"/>
      <c r="C249" s="4"/>
      <c r="D249" s="4"/>
      <c r="G249" s="11"/>
      <c r="H249" s="11"/>
      <c r="I249" s="11"/>
    </row>
    <row r="250" spans="1:9" ht="12.75">
      <c r="A250" s="4"/>
      <c r="B250" s="4"/>
      <c r="C250" s="4"/>
      <c r="D250" s="4"/>
      <c r="G250" s="11"/>
      <c r="H250" s="11"/>
      <c r="I250" s="11"/>
    </row>
    <row r="251" spans="1:9" ht="12.75">
      <c r="A251" s="4"/>
      <c r="B251" s="4"/>
      <c r="C251" s="4"/>
      <c r="D251" s="4"/>
      <c r="G251" s="11"/>
      <c r="H251" s="11"/>
      <c r="I251" s="11"/>
    </row>
    <row r="252" spans="1:9" ht="12.75">
      <c r="A252" s="4"/>
      <c r="B252" s="4"/>
      <c r="C252" s="4"/>
      <c r="D252" s="4"/>
      <c r="G252" s="11"/>
      <c r="H252" s="11"/>
      <c r="I252" s="11"/>
    </row>
    <row r="253" spans="1:9" ht="12.75">
      <c r="A253" s="4"/>
      <c r="B253" s="4"/>
      <c r="C253" s="4"/>
      <c r="D253" s="4"/>
      <c r="G253" s="11"/>
      <c r="H253" s="11"/>
      <c r="I253" s="11"/>
    </row>
    <row r="254" spans="1:9" ht="12.75">
      <c r="A254" s="4"/>
      <c r="B254" s="4"/>
      <c r="C254" s="4"/>
      <c r="D254" s="4"/>
      <c r="G254" s="11"/>
      <c r="H254" s="11"/>
      <c r="I254" s="11"/>
    </row>
    <row r="255" spans="1:9" ht="12.75">
      <c r="A255" s="4"/>
      <c r="B255" s="4"/>
      <c r="C255" s="4"/>
      <c r="D255" s="4"/>
      <c r="G255" s="11"/>
      <c r="H255" s="11"/>
      <c r="I255" s="11"/>
    </row>
    <row r="256" spans="1:9" ht="12.75">
      <c r="A256" s="4"/>
      <c r="B256" s="4"/>
      <c r="C256" s="4"/>
      <c r="D256" s="4"/>
      <c r="G256" s="11"/>
      <c r="H256" s="11"/>
      <c r="I256" s="11"/>
    </row>
    <row r="257" spans="1:9" ht="12.75">
      <c r="A257" s="4"/>
      <c r="B257" s="4"/>
      <c r="C257" s="4"/>
      <c r="D257" s="4"/>
      <c r="G257" s="11"/>
      <c r="H257" s="11"/>
      <c r="I257" s="11"/>
    </row>
    <row r="258" spans="1:9" ht="12.75">
      <c r="A258" s="4"/>
      <c r="B258" s="4"/>
      <c r="C258" s="4"/>
      <c r="D258" s="4"/>
      <c r="G258" s="11"/>
      <c r="H258" s="11"/>
      <c r="I258" s="11"/>
    </row>
    <row r="259" spans="1:9" ht="12.75">
      <c r="A259" s="4"/>
      <c r="B259" s="4"/>
      <c r="C259" s="4"/>
      <c r="D259" s="4"/>
      <c r="G259" s="11"/>
      <c r="H259" s="11"/>
      <c r="I259" s="11"/>
    </row>
    <row r="260" spans="1:9" ht="12.75">
      <c r="A260" s="4"/>
      <c r="B260" s="4"/>
      <c r="C260" s="4"/>
      <c r="D260" s="4"/>
      <c r="G260" s="11"/>
      <c r="H260" s="11"/>
      <c r="I260" s="11"/>
    </row>
    <row r="261" spans="1:9" ht="12.75">
      <c r="A261" s="4"/>
      <c r="B261" s="4"/>
      <c r="C261" s="4"/>
      <c r="D261" s="4"/>
      <c r="G261" s="11"/>
      <c r="H261" s="11"/>
      <c r="I261" s="11"/>
    </row>
    <row r="262" spans="1:9" ht="12.75">
      <c r="A262" s="4"/>
      <c r="B262" s="4"/>
      <c r="C262" s="4"/>
      <c r="D262" s="4"/>
      <c r="G262" s="11"/>
      <c r="H262" s="11"/>
      <c r="I262" s="11"/>
    </row>
    <row r="263" spans="1:9" ht="12.75">
      <c r="A263" s="4"/>
      <c r="B263" s="4"/>
      <c r="C263" s="4"/>
      <c r="D263" s="4"/>
      <c r="G263" s="11"/>
      <c r="H263" s="11"/>
      <c r="I263" s="11"/>
    </row>
    <row r="264" spans="1:9" ht="12.75">
      <c r="A264" s="4"/>
      <c r="B264" s="4"/>
      <c r="C264" s="4"/>
      <c r="D264" s="4"/>
      <c r="G264" s="11"/>
      <c r="H264" s="11"/>
      <c r="I264" s="11"/>
    </row>
    <row r="265" spans="1:9" ht="12.75">
      <c r="A265" s="4"/>
      <c r="B265" s="4"/>
      <c r="C265" s="4"/>
      <c r="D265" s="4"/>
      <c r="G265" s="11"/>
      <c r="H265" s="11"/>
      <c r="I265" s="11"/>
    </row>
    <row r="266" spans="1:9" ht="12.75">
      <c r="A266" s="4"/>
      <c r="B266" s="4"/>
      <c r="C266" s="4"/>
      <c r="D266" s="4"/>
      <c r="G266" s="11"/>
      <c r="H266" s="11"/>
      <c r="I266" s="11"/>
    </row>
    <row r="267" spans="1:9" ht="12.75">
      <c r="A267" s="4"/>
      <c r="B267" s="4"/>
      <c r="C267" s="4"/>
      <c r="D267" s="4"/>
      <c r="G267" s="11"/>
      <c r="H267" s="11"/>
      <c r="I267" s="11"/>
    </row>
    <row r="268" spans="1:9" ht="12.75">
      <c r="A268" s="4"/>
      <c r="B268" s="4"/>
      <c r="C268" s="4"/>
      <c r="D268" s="4"/>
      <c r="G268" s="11"/>
      <c r="H268" s="11"/>
      <c r="I268" s="11"/>
    </row>
    <row r="269" spans="1:9" ht="12.75">
      <c r="A269" s="4"/>
      <c r="B269" s="4"/>
      <c r="C269" s="4"/>
      <c r="D269" s="4"/>
      <c r="G269" s="11"/>
      <c r="H269" s="11"/>
      <c r="I269" s="11"/>
    </row>
    <row r="270" spans="1:9" ht="12.75">
      <c r="A270" s="4"/>
      <c r="B270" s="4"/>
      <c r="C270" s="4"/>
      <c r="D270" s="4"/>
      <c r="G270" s="11"/>
      <c r="H270" s="11"/>
      <c r="I270" s="11"/>
    </row>
    <row r="271" spans="1:9" ht="12.75">
      <c r="A271" s="4"/>
      <c r="B271" s="4"/>
      <c r="C271" s="4"/>
      <c r="D271" s="4"/>
      <c r="G271" s="11"/>
      <c r="H271" s="11"/>
      <c r="I271" s="11"/>
    </row>
    <row r="272" spans="1:9" ht="12.75">
      <c r="A272" s="4"/>
      <c r="B272" s="4"/>
      <c r="C272" s="4"/>
      <c r="D272" s="4"/>
      <c r="G272" s="11"/>
      <c r="H272" s="11"/>
      <c r="I272" s="11"/>
    </row>
    <row r="273" spans="1:9" ht="12.75">
      <c r="A273" s="4"/>
      <c r="B273" s="4"/>
      <c r="C273" s="4"/>
      <c r="D273" s="4"/>
      <c r="G273" s="11"/>
      <c r="H273" s="11"/>
      <c r="I273" s="11"/>
    </row>
    <row r="274" spans="1:9" ht="12.75">
      <c r="A274" s="4"/>
      <c r="B274" s="4"/>
      <c r="C274" s="4"/>
      <c r="D274" s="4"/>
      <c r="G274" s="11"/>
      <c r="H274" s="11"/>
      <c r="I274" s="11"/>
    </row>
    <row r="275" spans="1:9" ht="12.75">
      <c r="A275" s="4"/>
      <c r="B275" s="4"/>
      <c r="C275" s="4"/>
      <c r="D275" s="4"/>
      <c r="G275" s="11"/>
      <c r="H275" s="11"/>
      <c r="I275" s="11"/>
    </row>
    <row r="276" spans="1:9" ht="12.75">
      <c r="A276" s="4"/>
      <c r="B276" s="4"/>
      <c r="C276" s="4"/>
      <c r="D276" s="4"/>
      <c r="G276" s="11"/>
      <c r="H276" s="11"/>
      <c r="I276" s="11"/>
    </row>
    <row r="277" spans="1:9" ht="12.75">
      <c r="A277" s="4"/>
      <c r="B277" s="4"/>
      <c r="C277" s="4"/>
      <c r="D277" s="4"/>
      <c r="G277" s="11"/>
      <c r="H277" s="11"/>
      <c r="I277" s="11"/>
    </row>
    <row r="278" spans="1:9" ht="12.75">
      <c r="A278" s="4"/>
      <c r="B278" s="4"/>
      <c r="C278" s="4"/>
      <c r="D278" s="4"/>
      <c r="G278" s="11"/>
      <c r="H278" s="11"/>
      <c r="I278" s="11"/>
    </row>
    <row r="279" spans="1:9" ht="12.75">
      <c r="A279" s="4"/>
      <c r="B279" s="4"/>
      <c r="C279" s="4"/>
      <c r="D279" s="4"/>
      <c r="G279" s="11"/>
      <c r="H279" s="11"/>
      <c r="I279" s="11"/>
    </row>
    <row r="280" spans="1:9" ht="12.75">
      <c r="A280" s="4"/>
      <c r="B280" s="4"/>
      <c r="C280" s="4"/>
      <c r="D280" s="4"/>
      <c r="G280" s="11"/>
      <c r="H280" s="11"/>
      <c r="I280" s="11"/>
    </row>
    <row r="281" spans="1:9" ht="12.75">
      <c r="A281" s="4"/>
      <c r="B281" s="4"/>
      <c r="C281" s="4"/>
      <c r="D281" s="4"/>
      <c r="G281" s="11"/>
      <c r="H281" s="11"/>
      <c r="I281" s="11"/>
    </row>
    <row r="282" spans="1:9" ht="12.75">
      <c r="A282" s="4"/>
      <c r="B282" s="4"/>
      <c r="C282" s="4"/>
      <c r="D282" s="4"/>
      <c r="G282" s="11"/>
      <c r="H282" s="11"/>
      <c r="I282" s="11"/>
    </row>
    <row r="283" spans="1:9" ht="12.75">
      <c r="A283" s="4"/>
      <c r="B283" s="4"/>
      <c r="C283" s="4"/>
      <c r="D283" s="4"/>
      <c r="G283" s="11"/>
      <c r="H283" s="11"/>
      <c r="I283" s="11"/>
    </row>
    <row r="284" spans="1:9" ht="12.75">
      <c r="A284" s="4"/>
      <c r="B284" s="4"/>
      <c r="C284" s="4"/>
      <c r="D284" s="4"/>
      <c r="G284" s="11"/>
      <c r="H284" s="11"/>
      <c r="I284" s="11"/>
    </row>
    <row r="285" spans="1:9" ht="12.75">
      <c r="A285" s="4"/>
      <c r="B285" s="4"/>
      <c r="C285" s="4"/>
      <c r="D285" s="4"/>
      <c r="G285" s="11"/>
      <c r="H285" s="11"/>
      <c r="I285" s="11"/>
    </row>
    <row r="286" spans="1:9" ht="12.75">
      <c r="A286" s="4"/>
      <c r="B286" s="4"/>
      <c r="C286" s="4"/>
      <c r="D286" s="4"/>
      <c r="G286" s="11"/>
      <c r="H286" s="11"/>
      <c r="I286" s="11"/>
    </row>
    <row r="287" spans="1:9" ht="12.75">
      <c r="A287" s="4"/>
      <c r="B287" s="4"/>
      <c r="C287" s="4"/>
      <c r="D287" s="4"/>
      <c r="G287" s="11"/>
      <c r="H287" s="11"/>
      <c r="I287" s="11"/>
    </row>
    <row r="288" spans="1:9" ht="12.75">
      <c r="A288" s="4"/>
      <c r="B288" s="4"/>
      <c r="C288" s="4"/>
      <c r="D288" s="4"/>
      <c r="G288" s="11"/>
      <c r="H288" s="11"/>
      <c r="I288" s="11"/>
    </row>
    <row r="289" spans="1:9" ht="12.75">
      <c r="A289" s="4"/>
      <c r="B289" s="4"/>
      <c r="C289" s="4"/>
      <c r="D289" s="4"/>
      <c r="G289" s="11"/>
      <c r="H289" s="11"/>
      <c r="I289" s="11"/>
    </row>
    <row r="290" spans="1:9" ht="12.75">
      <c r="A290" s="4"/>
      <c r="B290" s="4"/>
      <c r="C290" s="4"/>
      <c r="D290" s="4"/>
      <c r="G290" s="11"/>
      <c r="H290" s="11"/>
      <c r="I290" s="11"/>
    </row>
    <row r="291" spans="1:9" ht="12.75">
      <c r="A291" s="4"/>
      <c r="B291" s="4"/>
      <c r="C291" s="4"/>
      <c r="D291" s="4"/>
      <c r="G291" s="11"/>
      <c r="H291" s="11"/>
      <c r="I291" s="11"/>
    </row>
    <row r="292" spans="1:9" ht="12.75">
      <c r="A292" s="4"/>
      <c r="B292" s="4"/>
      <c r="C292" s="4"/>
      <c r="D292" s="4"/>
      <c r="G292" s="11"/>
      <c r="H292" s="11"/>
      <c r="I292" s="11"/>
    </row>
    <row r="293" spans="1:9" ht="12.75">
      <c r="A293" s="4"/>
      <c r="B293" s="4"/>
      <c r="C293" s="4"/>
      <c r="D293" s="4"/>
      <c r="G293" s="11"/>
      <c r="H293" s="11"/>
      <c r="I293" s="11"/>
    </row>
    <row r="294" spans="1:9" ht="12.75">
      <c r="A294" s="4"/>
      <c r="B294" s="4"/>
      <c r="C294" s="4"/>
      <c r="D294" s="4"/>
      <c r="G294" s="11"/>
      <c r="H294" s="11"/>
      <c r="I294" s="11"/>
    </row>
    <row r="295" spans="1:9" ht="12.75">
      <c r="A295" s="4"/>
      <c r="B295" s="4"/>
      <c r="C295" s="4"/>
      <c r="D295" s="4"/>
      <c r="G295" s="11"/>
      <c r="H295" s="11"/>
      <c r="I295" s="11"/>
    </row>
    <row r="296" spans="1:9" ht="12.75">
      <c r="A296" s="4"/>
      <c r="B296" s="4"/>
      <c r="C296" s="4"/>
      <c r="D296" s="4"/>
      <c r="G296" s="11"/>
      <c r="H296" s="11"/>
      <c r="I296" s="11"/>
    </row>
    <row r="297" spans="1:9" ht="12.75">
      <c r="A297" s="4"/>
      <c r="B297" s="4"/>
      <c r="C297" s="4"/>
      <c r="D297" s="4"/>
      <c r="G297" s="11"/>
      <c r="H297" s="11"/>
      <c r="I297" s="11"/>
    </row>
    <row r="298" spans="1:9" ht="12.75">
      <c r="A298" s="4"/>
      <c r="B298" s="4"/>
      <c r="C298" s="4"/>
      <c r="D298" s="4"/>
      <c r="G298" s="11"/>
      <c r="H298" s="11"/>
      <c r="I298" s="11"/>
    </row>
    <row r="299" spans="1:9" ht="12.75">
      <c r="A299" s="4"/>
      <c r="B299" s="4"/>
      <c r="C299" s="4"/>
      <c r="D299" s="4"/>
      <c r="G299" s="11"/>
      <c r="H299" s="11"/>
      <c r="I299" s="11"/>
    </row>
    <row r="300" spans="1:9" ht="12.75">
      <c r="A300" s="4"/>
      <c r="B300" s="4"/>
      <c r="C300" s="4"/>
      <c r="D300" s="4"/>
      <c r="G300" s="11"/>
      <c r="H300" s="11"/>
      <c r="I300" s="11"/>
    </row>
    <row r="301" spans="1:9" ht="12.75">
      <c r="A301" s="4"/>
      <c r="B301" s="4"/>
      <c r="C301" s="4"/>
      <c r="D301" s="4"/>
      <c r="G301" s="11"/>
      <c r="H301" s="11"/>
      <c r="I301" s="11"/>
    </row>
    <row r="302" spans="1:9" ht="12.75">
      <c r="A302" s="4"/>
      <c r="B302" s="4"/>
      <c r="C302" s="4"/>
      <c r="D302" s="4"/>
      <c r="G302" s="11"/>
      <c r="H302" s="11"/>
      <c r="I302" s="11"/>
    </row>
    <row r="303" spans="1:9" ht="12.75">
      <c r="A303" s="4"/>
      <c r="B303" s="4"/>
      <c r="C303" s="4"/>
      <c r="D303" s="4"/>
      <c r="G303" s="11"/>
      <c r="H303" s="11"/>
      <c r="I303" s="11"/>
    </row>
    <row r="304" spans="1:9" ht="12.75">
      <c r="A304" s="4"/>
      <c r="B304" s="4"/>
      <c r="C304" s="4"/>
      <c r="D304" s="4"/>
      <c r="G304" s="11"/>
      <c r="H304" s="11"/>
      <c r="I304" s="11"/>
    </row>
    <row r="305" spans="1:9" ht="12.75">
      <c r="A305" s="4"/>
      <c r="B305" s="4"/>
      <c r="C305" s="4"/>
      <c r="D305" s="4"/>
      <c r="G305" s="11"/>
      <c r="H305" s="11"/>
      <c r="I305" s="11"/>
    </row>
    <row r="306" spans="1:9" ht="12.75">
      <c r="A306" s="4"/>
      <c r="B306" s="4"/>
      <c r="C306" s="4"/>
      <c r="D306" s="4"/>
      <c r="G306" s="11"/>
      <c r="H306" s="11"/>
      <c r="I306" s="11"/>
    </row>
    <row r="307" spans="1:9" ht="12.75">
      <c r="A307" s="4"/>
      <c r="B307" s="4"/>
      <c r="C307" s="4"/>
      <c r="D307" s="4"/>
      <c r="G307" s="11"/>
      <c r="H307" s="11"/>
      <c r="I307" s="11"/>
    </row>
    <row r="308" spans="1:9" ht="12.75">
      <c r="A308" s="4"/>
      <c r="B308" s="4"/>
      <c r="C308" s="4"/>
      <c r="D308" s="4"/>
      <c r="G308" s="11"/>
      <c r="H308" s="11"/>
      <c r="I308" s="11"/>
    </row>
    <row r="309" spans="1:9" ht="12.75">
      <c r="A309" s="4"/>
      <c r="B309" s="4"/>
      <c r="C309" s="4"/>
      <c r="D309" s="4"/>
      <c r="G309" s="11"/>
      <c r="H309" s="11"/>
      <c r="I309" s="11"/>
    </row>
    <row r="310" spans="1:9" ht="12.75">
      <c r="A310" s="4"/>
      <c r="B310" s="4"/>
      <c r="C310" s="4"/>
      <c r="D310" s="4"/>
      <c r="G310" s="11"/>
      <c r="H310" s="11"/>
      <c r="I310" s="11"/>
    </row>
    <row r="311" spans="1:9" ht="12.75">
      <c r="A311" s="4"/>
      <c r="B311" s="4"/>
      <c r="C311" s="4"/>
      <c r="D311" s="4"/>
      <c r="G311" s="11"/>
      <c r="H311" s="11"/>
      <c r="I311" s="11"/>
    </row>
    <row r="312" spans="1:9" ht="12.75">
      <c r="A312" s="4"/>
      <c r="B312" s="4"/>
      <c r="C312" s="4"/>
      <c r="D312" s="4"/>
      <c r="G312" s="11"/>
      <c r="H312" s="11"/>
      <c r="I312" s="11"/>
    </row>
    <row r="313" spans="1:9" ht="12.75">
      <c r="A313" s="4"/>
      <c r="B313" s="4"/>
      <c r="C313" s="4"/>
      <c r="D313" s="4"/>
      <c r="G313" s="11"/>
      <c r="H313" s="11"/>
      <c r="I313" s="11"/>
    </row>
    <row r="314" spans="1:9" ht="12.75">
      <c r="A314" s="4"/>
      <c r="B314" s="4"/>
      <c r="C314" s="4"/>
      <c r="D314" s="4"/>
      <c r="G314" s="11"/>
      <c r="H314" s="11"/>
      <c r="I314" s="11"/>
    </row>
    <row r="315" spans="1:9" ht="12.75">
      <c r="A315" s="4"/>
      <c r="B315" s="4"/>
      <c r="C315" s="4"/>
      <c r="D315" s="4"/>
      <c r="G315" s="11"/>
      <c r="H315" s="11"/>
      <c r="I315" s="11"/>
    </row>
    <row r="316" spans="1:9" ht="12.75">
      <c r="A316" s="4"/>
      <c r="B316" s="4"/>
      <c r="C316" s="4"/>
      <c r="D316" s="4"/>
      <c r="G316" s="11"/>
      <c r="H316" s="11"/>
      <c r="I316" s="11"/>
    </row>
    <row r="317" spans="1:9" ht="12.75">
      <c r="A317" s="4"/>
      <c r="B317" s="4"/>
      <c r="C317" s="4"/>
      <c r="D317" s="4"/>
      <c r="G317" s="11"/>
      <c r="H317" s="11"/>
      <c r="I317" s="11"/>
    </row>
    <row r="318" spans="1:9" ht="12.75">
      <c r="A318" s="4"/>
      <c r="B318" s="4"/>
      <c r="C318" s="4"/>
      <c r="D318" s="4"/>
      <c r="G318" s="11"/>
      <c r="H318" s="11"/>
      <c r="I318" s="11"/>
    </row>
    <row r="319" spans="1:9" ht="12.75">
      <c r="A319" s="4"/>
      <c r="B319" s="4"/>
      <c r="C319" s="4"/>
      <c r="D319" s="4"/>
      <c r="G319" s="11"/>
      <c r="H319" s="11"/>
      <c r="I319" s="11"/>
    </row>
    <row r="320" spans="1:9" ht="12.75">
      <c r="A320" s="4"/>
      <c r="B320" s="4"/>
      <c r="C320" s="4"/>
      <c r="D320" s="4"/>
      <c r="G320" s="11"/>
      <c r="H320" s="11"/>
      <c r="I320" s="11"/>
    </row>
    <row r="321" spans="1:9" ht="12.75">
      <c r="A321" s="4"/>
      <c r="B321" s="4"/>
      <c r="C321" s="4"/>
      <c r="D321" s="4"/>
      <c r="G321" s="11"/>
      <c r="H321" s="11"/>
      <c r="I321" s="11"/>
    </row>
    <row r="322" spans="1:9" ht="12.75">
      <c r="A322" s="4"/>
      <c r="B322" s="4"/>
      <c r="C322" s="4"/>
      <c r="D322" s="4"/>
      <c r="G322" s="11"/>
      <c r="H322" s="11"/>
      <c r="I322" s="11"/>
    </row>
    <row r="323" spans="1:9" ht="12.75">
      <c r="A323" s="4"/>
      <c r="B323" s="4"/>
      <c r="C323" s="4"/>
      <c r="D323" s="4"/>
      <c r="G323" s="11"/>
      <c r="H323" s="11"/>
      <c r="I323" s="11"/>
    </row>
    <row r="324" spans="1:9" ht="12.75">
      <c r="A324" s="4"/>
      <c r="B324" s="4"/>
      <c r="C324" s="4"/>
      <c r="D324" s="4"/>
      <c r="G324" s="11"/>
      <c r="H324" s="11"/>
      <c r="I324" s="11"/>
    </row>
    <row r="325" spans="1:9" ht="12.75">
      <c r="A325" s="4"/>
      <c r="B325" s="4"/>
      <c r="C325" s="4"/>
      <c r="D325" s="4"/>
      <c r="G325" s="11"/>
      <c r="H325" s="11"/>
      <c r="I325" s="11"/>
    </row>
    <row r="326" spans="1:9" ht="12.75">
      <c r="A326" s="4"/>
      <c r="B326" s="4"/>
      <c r="C326" s="4"/>
      <c r="D326" s="4"/>
      <c r="G326" s="11"/>
      <c r="H326" s="11"/>
      <c r="I326" s="11"/>
    </row>
    <row r="327" spans="1:9" ht="12.75">
      <c r="A327" s="4"/>
      <c r="B327" s="4"/>
      <c r="C327" s="4"/>
      <c r="D327" s="4"/>
      <c r="G327" s="11"/>
      <c r="H327" s="11"/>
      <c r="I327" s="11"/>
    </row>
    <row r="328" spans="1:9" ht="12.75">
      <c r="A328" s="4"/>
      <c r="B328" s="4"/>
      <c r="C328" s="4"/>
      <c r="D328" s="4"/>
      <c r="G328" s="11"/>
      <c r="H328" s="11"/>
      <c r="I328" s="11"/>
    </row>
    <row r="329" spans="1:9" ht="12.75">
      <c r="A329" s="4"/>
      <c r="B329" s="4"/>
      <c r="C329" s="4"/>
      <c r="D329" s="4"/>
      <c r="G329" s="11"/>
      <c r="H329" s="11"/>
      <c r="I329" s="11"/>
    </row>
    <row r="330" spans="1:9" ht="12.75">
      <c r="A330" s="4"/>
      <c r="B330" s="4"/>
      <c r="C330" s="4"/>
      <c r="D330" s="4"/>
      <c r="G330" s="11"/>
      <c r="H330" s="11"/>
      <c r="I330" s="11"/>
    </row>
    <row r="331" spans="1:9" ht="12.75">
      <c r="A331" s="4"/>
      <c r="B331" s="4"/>
      <c r="C331" s="4"/>
      <c r="D331" s="4"/>
      <c r="G331" s="11"/>
      <c r="H331" s="11"/>
      <c r="I331" s="11"/>
    </row>
    <row r="332" spans="1:9" ht="12.75">
      <c r="A332" s="4"/>
      <c r="B332" s="4"/>
      <c r="C332" s="4"/>
      <c r="D332" s="4"/>
      <c r="G332" s="11"/>
      <c r="H332" s="11"/>
      <c r="I332" s="11"/>
    </row>
    <row r="333" spans="1:9" ht="12.75">
      <c r="A333" s="4"/>
      <c r="B333" s="4"/>
      <c r="C333" s="4"/>
      <c r="D333" s="4"/>
      <c r="G333" s="11"/>
      <c r="H333" s="11"/>
      <c r="I333" s="11"/>
    </row>
    <row r="334" spans="1:9" ht="12.75">
      <c r="A334" s="4"/>
      <c r="B334" s="4"/>
      <c r="C334" s="4"/>
      <c r="D334" s="4"/>
      <c r="G334" s="11"/>
      <c r="H334" s="11"/>
      <c r="I334" s="11"/>
    </row>
    <row r="335" spans="1:9" ht="12.75">
      <c r="A335" s="4"/>
      <c r="B335" s="4"/>
      <c r="C335" s="4"/>
      <c r="D335" s="4"/>
      <c r="G335" s="11"/>
      <c r="H335" s="11"/>
      <c r="I335" s="11"/>
    </row>
    <row r="336" spans="1:9" ht="12.75">
      <c r="A336" s="4"/>
      <c r="B336" s="4"/>
      <c r="C336" s="4"/>
      <c r="D336" s="4"/>
      <c r="G336" s="11"/>
      <c r="H336" s="11"/>
      <c r="I336" s="11"/>
    </row>
    <row r="337" spans="1:9" ht="12.75">
      <c r="A337" s="4"/>
      <c r="B337" s="4"/>
      <c r="C337" s="4"/>
      <c r="D337" s="4"/>
      <c r="G337" s="11"/>
      <c r="H337" s="11"/>
      <c r="I337" s="11"/>
    </row>
    <row r="338" spans="1:9" ht="12.75">
      <c r="A338" s="4"/>
      <c r="B338" s="4"/>
      <c r="C338" s="4"/>
      <c r="D338" s="4"/>
      <c r="G338" s="11"/>
      <c r="H338" s="11"/>
      <c r="I338" s="11"/>
    </row>
    <row r="339" spans="1:9" ht="12.75">
      <c r="A339" s="4"/>
      <c r="B339" s="4"/>
      <c r="C339" s="4"/>
      <c r="D339" s="4"/>
      <c r="G339" s="11"/>
      <c r="H339" s="11"/>
      <c r="I339" s="11"/>
    </row>
    <row r="340" spans="1:9" ht="12.75">
      <c r="A340" s="4"/>
      <c r="B340" s="4"/>
      <c r="C340" s="4"/>
      <c r="D340" s="4"/>
      <c r="G340" s="11"/>
      <c r="H340" s="11"/>
      <c r="I340" s="11"/>
    </row>
    <row r="341" spans="1:9" ht="12.75">
      <c r="A341" s="4"/>
      <c r="B341" s="4"/>
      <c r="C341" s="4"/>
      <c r="D341" s="4"/>
      <c r="G341" s="11"/>
      <c r="H341" s="11"/>
      <c r="I341" s="11"/>
    </row>
    <row r="342" spans="1:9" ht="12.75">
      <c r="A342" s="4"/>
      <c r="B342" s="4"/>
      <c r="C342" s="4"/>
      <c r="D342" s="4"/>
      <c r="G342" s="11"/>
      <c r="H342" s="11"/>
      <c r="I342" s="11"/>
    </row>
    <row r="343" spans="1:9" ht="12.75">
      <c r="A343" s="4"/>
      <c r="B343" s="4"/>
      <c r="C343" s="4"/>
      <c r="D343" s="4"/>
      <c r="G343" s="11"/>
      <c r="H343" s="11"/>
      <c r="I343" s="11"/>
    </row>
    <row r="344" spans="1:9" ht="12.75">
      <c r="A344" s="4"/>
      <c r="B344" s="4"/>
      <c r="C344" s="4"/>
      <c r="D344" s="4"/>
      <c r="G344" s="11"/>
      <c r="H344" s="11"/>
      <c r="I344" s="11"/>
    </row>
    <row r="345" spans="1:9" ht="12.75">
      <c r="A345" s="4"/>
      <c r="B345" s="4"/>
      <c r="C345" s="4"/>
      <c r="D345" s="4"/>
      <c r="G345" s="11"/>
      <c r="H345" s="11"/>
      <c r="I345" s="11"/>
    </row>
    <row r="346" spans="1:9" ht="12.75">
      <c r="A346" s="4"/>
      <c r="B346" s="4"/>
      <c r="C346" s="4"/>
      <c r="D346" s="4"/>
      <c r="G346" s="11"/>
      <c r="H346" s="11"/>
      <c r="I346" s="11"/>
    </row>
    <row r="347" spans="1:9" ht="12.75">
      <c r="A347" s="4"/>
      <c r="B347" s="4"/>
      <c r="C347" s="4"/>
      <c r="D347" s="4"/>
      <c r="G347" s="11"/>
      <c r="H347" s="11"/>
      <c r="I347" s="11"/>
    </row>
    <row r="348" spans="1:9" ht="12.75">
      <c r="A348" s="4"/>
      <c r="B348" s="4"/>
      <c r="C348" s="4"/>
      <c r="D348" s="4"/>
      <c r="G348" s="11"/>
      <c r="H348" s="11"/>
      <c r="I348" s="11"/>
    </row>
    <row r="349" spans="1:9" ht="12.75">
      <c r="A349" s="4"/>
      <c r="B349" s="4"/>
      <c r="C349" s="4"/>
      <c r="D349" s="4"/>
      <c r="G349" s="11"/>
      <c r="H349" s="11"/>
      <c r="I349" s="11"/>
    </row>
    <row r="350" spans="1:9" ht="12.75">
      <c r="A350" s="4"/>
      <c r="B350" s="4"/>
      <c r="C350" s="4"/>
      <c r="D350" s="4"/>
      <c r="G350" s="11"/>
      <c r="H350" s="11"/>
      <c r="I350" s="11"/>
    </row>
    <row r="351" spans="1:9" ht="12.75">
      <c r="A351" s="4"/>
      <c r="B351" s="4"/>
      <c r="C351" s="4"/>
      <c r="D351" s="4"/>
      <c r="G351" s="11"/>
      <c r="H351" s="11"/>
      <c r="I351" s="11"/>
    </row>
    <row r="352" spans="1:9" ht="12.75">
      <c r="A352" s="4"/>
      <c r="B352" s="4"/>
      <c r="C352" s="4"/>
      <c r="D352" s="4"/>
      <c r="G352" s="11"/>
      <c r="H352" s="11"/>
      <c r="I352" s="11"/>
    </row>
    <row r="353" spans="1:9" ht="12.75">
      <c r="A353" s="4"/>
      <c r="B353" s="4"/>
      <c r="C353" s="4"/>
      <c r="D353" s="4"/>
      <c r="G353" s="11"/>
      <c r="H353" s="11"/>
      <c r="I353" s="11"/>
    </row>
    <row r="354" spans="1:9" ht="12.75">
      <c r="A354" s="4"/>
      <c r="B354" s="4"/>
      <c r="C354" s="4"/>
      <c r="D354" s="4"/>
      <c r="G354" s="11"/>
      <c r="H354" s="11"/>
      <c r="I354" s="11"/>
    </row>
    <row r="355" spans="1:9" ht="12.75">
      <c r="A355" s="4"/>
      <c r="B355" s="4"/>
      <c r="C355" s="4"/>
      <c r="D355" s="4"/>
      <c r="G355" s="11"/>
      <c r="H355" s="11"/>
      <c r="I355" s="11"/>
    </row>
    <row r="356" spans="1:9" ht="12.75">
      <c r="A356" s="4"/>
      <c r="B356" s="4"/>
      <c r="C356" s="4"/>
      <c r="D356" s="4"/>
      <c r="G356" s="11"/>
      <c r="H356" s="11"/>
      <c r="I356" s="11"/>
    </row>
    <row r="357" spans="1:9" ht="12.75">
      <c r="A357" s="4"/>
      <c r="B357" s="4"/>
      <c r="C357" s="4"/>
      <c r="D357" s="4"/>
      <c r="G357" s="11"/>
      <c r="H357" s="11"/>
      <c r="I357" s="11"/>
    </row>
    <row r="358" spans="1:9" ht="12.75">
      <c r="A358" s="4"/>
      <c r="B358" s="4"/>
      <c r="C358" s="4"/>
      <c r="D358" s="4"/>
      <c r="G358" s="11"/>
      <c r="H358" s="11"/>
      <c r="I358" s="11"/>
    </row>
    <row r="359" spans="1:9" ht="12.75">
      <c r="A359" s="4"/>
      <c r="B359" s="4"/>
      <c r="C359" s="4"/>
      <c r="D359" s="4"/>
      <c r="G359" s="11"/>
      <c r="H359" s="11"/>
      <c r="I359" s="11"/>
    </row>
    <row r="360" spans="1:9" ht="12.75">
      <c r="A360" s="4"/>
      <c r="B360" s="4"/>
      <c r="C360" s="4"/>
      <c r="D360" s="4"/>
      <c r="G360" s="11"/>
      <c r="H360" s="11"/>
      <c r="I360" s="11"/>
    </row>
    <row r="361" spans="1:9" ht="12.75">
      <c r="A361" s="4"/>
      <c r="B361" s="4"/>
      <c r="C361" s="4"/>
      <c r="D361" s="4"/>
      <c r="G361" s="11"/>
      <c r="H361" s="11"/>
      <c r="I361" s="11"/>
    </row>
    <row r="362" spans="1:9" ht="12.75">
      <c r="A362" s="4"/>
      <c r="B362" s="4"/>
      <c r="C362" s="4"/>
      <c r="D362" s="4"/>
      <c r="G362" s="11"/>
      <c r="H362" s="11"/>
      <c r="I362" s="11"/>
    </row>
    <row r="363" spans="1:9" ht="12.75">
      <c r="A363" s="4"/>
      <c r="B363" s="4"/>
      <c r="C363" s="4"/>
      <c r="D363" s="4"/>
      <c r="G363" s="11"/>
      <c r="H363" s="11"/>
      <c r="I363" s="11"/>
    </row>
    <row r="364" spans="1:9" ht="12.75">
      <c r="A364" s="4"/>
      <c r="B364" s="4"/>
      <c r="C364" s="4"/>
      <c r="D364" s="4"/>
      <c r="G364" s="11"/>
      <c r="H364" s="11"/>
      <c r="I364" s="11"/>
    </row>
    <row r="365" spans="1:9" ht="12.75">
      <c r="A365" s="4"/>
      <c r="B365" s="4"/>
      <c r="C365" s="4"/>
      <c r="D365" s="4"/>
      <c r="G365" s="11"/>
      <c r="H365" s="11"/>
      <c r="I365" s="11"/>
    </row>
    <row r="366" spans="1:9" ht="12.75">
      <c r="A366" s="4"/>
      <c r="B366" s="4"/>
      <c r="C366" s="4"/>
      <c r="D366" s="4"/>
      <c r="G366" s="11"/>
      <c r="H366" s="11"/>
      <c r="I366" s="11"/>
    </row>
    <row r="367" spans="1:9" ht="12.75">
      <c r="A367" s="4"/>
      <c r="B367" s="4"/>
      <c r="C367" s="4"/>
      <c r="D367" s="4"/>
      <c r="G367" s="11"/>
      <c r="H367" s="11"/>
      <c r="I367" s="11"/>
    </row>
    <row r="368" spans="1:9" ht="12.75">
      <c r="A368" s="4"/>
      <c r="B368" s="4"/>
      <c r="C368" s="4"/>
      <c r="D368" s="4"/>
      <c r="G368" s="11"/>
      <c r="H368" s="11"/>
      <c r="I368" s="11"/>
    </row>
    <row r="369" spans="1:9" ht="12.75">
      <c r="A369" s="4"/>
      <c r="B369" s="4"/>
      <c r="C369" s="4"/>
      <c r="D369" s="4"/>
      <c r="G369" s="11"/>
      <c r="H369" s="11"/>
      <c r="I369" s="11"/>
    </row>
    <row r="370" spans="1:9" ht="12.75">
      <c r="A370" s="4"/>
      <c r="B370" s="4"/>
      <c r="C370" s="4"/>
      <c r="D370" s="4"/>
      <c r="G370" s="11"/>
      <c r="H370" s="11"/>
      <c r="I370" s="11"/>
    </row>
    <row r="371" spans="1:9" ht="12.75">
      <c r="A371" s="4"/>
      <c r="B371" s="4"/>
      <c r="C371" s="4"/>
      <c r="D371" s="4"/>
      <c r="G371" s="11"/>
      <c r="H371" s="11"/>
      <c r="I371" s="11"/>
    </row>
    <row r="372" spans="1:9" ht="12.75">
      <c r="A372" s="4"/>
      <c r="B372" s="4"/>
      <c r="C372" s="4"/>
      <c r="D372" s="4"/>
      <c r="G372" s="11"/>
      <c r="H372" s="11"/>
      <c r="I372" s="11"/>
    </row>
    <row r="373" spans="1:9" ht="12.75">
      <c r="A373" s="4"/>
      <c r="B373" s="4"/>
      <c r="C373" s="4"/>
      <c r="D373" s="4"/>
      <c r="G373" s="11"/>
      <c r="H373" s="11"/>
      <c r="I373" s="11"/>
    </row>
    <row r="374" spans="1:9" ht="12.75">
      <c r="A374" s="4"/>
      <c r="B374" s="4"/>
      <c r="C374" s="4"/>
      <c r="D374" s="4"/>
      <c r="G374" s="11"/>
      <c r="H374" s="11"/>
      <c r="I374" s="11"/>
    </row>
    <row r="375" spans="1:9" ht="12.75">
      <c r="A375" s="4"/>
      <c r="B375" s="4"/>
      <c r="C375" s="4"/>
      <c r="D375" s="4"/>
      <c r="G375" s="11"/>
      <c r="H375" s="11"/>
      <c r="I375" s="11"/>
    </row>
    <row r="376" spans="1:9" ht="12.75">
      <c r="A376" s="4"/>
      <c r="B376" s="4"/>
      <c r="C376" s="4"/>
      <c r="D376" s="4"/>
      <c r="G376" s="11"/>
      <c r="H376" s="11"/>
      <c r="I376" s="11"/>
    </row>
    <row r="377" spans="1:9" ht="12.75">
      <c r="A377" s="4"/>
      <c r="B377" s="4"/>
      <c r="C377" s="4"/>
      <c r="D377" s="4"/>
      <c r="G377" s="11"/>
      <c r="H377" s="11"/>
      <c r="I377" s="11"/>
    </row>
    <row r="378" spans="1:9" ht="12.75">
      <c r="A378" s="4"/>
      <c r="B378" s="4"/>
      <c r="C378" s="4"/>
      <c r="D378" s="4"/>
      <c r="G378" s="11"/>
      <c r="H378" s="11"/>
      <c r="I378" s="11"/>
    </row>
    <row r="379" spans="1:9" ht="12.75">
      <c r="A379" s="4"/>
      <c r="B379" s="4"/>
      <c r="C379" s="4"/>
      <c r="D379" s="4"/>
      <c r="G379" s="11"/>
      <c r="H379" s="11"/>
      <c r="I379" s="11"/>
    </row>
    <row r="380" spans="1:9" ht="12.75">
      <c r="A380" s="4"/>
      <c r="B380" s="4"/>
      <c r="C380" s="4"/>
      <c r="D380" s="4"/>
      <c r="G380" s="11"/>
      <c r="H380" s="11"/>
      <c r="I380" s="11"/>
    </row>
    <row r="381" spans="1:9" ht="12.75">
      <c r="A381" s="4"/>
      <c r="B381" s="4"/>
      <c r="C381" s="4"/>
      <c r="D381" s="4"/>
      <c r="G381" s="11"/>
      <c r="H381" s="11"/>
      <c r="I381" s="11"/>
    </row>
    <row r="382" spans="1:9" ht="12.75">
      <c r="A382" s="4"/>
      <c r="B382" s="4"/>
      <c r="C382" s="4"/>
      <c r="D382" s="4"/>
      <c r="G382" s="11"/>
      <c r="H382" s="11"/>
      <c r="I382" s="11"/>
    </row>
    <row r="383" spans="1:9" ht="12.75">
      <c r="A383" s="4"/>
      <c r="B383" s="4"/>
      <c r="C383" s="4"/>
      <c r="D383" s="4"/>
      <c r="G383" s="11"/>
      <c r="H383" s="11"/>
      <c r="I383" s="11"/>
    </row>
    <row r="384" spans="1:9" ht="12.75">
      <c r="A384" s="4"/>
      <c r="B384" s="4"/>
      <c r="C384" s="4"/>
      <c r="D384" s="4"/>
      <c r="G384" s="11"/>
      <c r="H384" s="11"/>
      <c r="I384" s="11"/>
    </row>
    <row r="385" spans="1:9" ht="12.75">
      <c r="A385" s="4"/>
      <c r="B385" s="4"/>
      <c r="C385" s="4"/>
      <c r="D385" s="4"/>
      <c r="G385" s="11"/>
      <c r="H385" s="11"/>
      <c r="I385" s="11"/>
    </row>
    <row r="386" spans="1:9" ht="12.75">
      <c r="A386" s="4"/>
      <c r="B386" s="4"/>
      <c r="C386" s="4"/>
      <c r="D386" s="4"/>
      <c r="G386" s="11"/>
      <c r="H386" s="11"/>
      <c r="I386" s="11"/>
    </row>
    <row r="387" spans="1:9" ht="12.75">
      <c r="A387" s="4"/>
      <c r="B387" s="4"/>
      <c r="C387" s="4"/>
      <c r="D387" s="4"/>
      <c r="G387" s="11"/>
      <c r="H387" s="11"/>
      <c r="I387" s="11"/>
    </row>
    <row r="388" spans="1:9" ht="12.75">
      <c r="A388" s="4"/>
      <c r="B388" s="4"/>
      <c r="C388" s="4"/>
      <c r="D388" s="4"/>
      <c r="G388" s="11"/>
      <c r="H388" s="11"/>
      <c r="I388" s="11"/>
    </row>
    <row r="389" spans="1:9" ht="12.75">
      <c r="A389" s="4"/>
      <c r="B389" s="4"/>
      <c r="C389" s="4"/>
      <c r="D389" s="4"/>
      <c r="G389" s="11"/>
      <c r="H389" s="11"/>
      <c r="I389" s="11"/>
    </row>
    <row r="390" spans="1:9" ht="12.75">
      <c r="A390" s="4"/>
      <c r="B390" s="4"/>
      <c r="C390" s="4"/>
      <c r="D390" s="4"/>
      <c r="G390" s="11"/>
      <c r="H390" s="11"/>
      <c r="I390" s="11"/>
    </row>
    <row r="391" spans="1:9" ht="12.75">
      <c r="A391" s="4"/>
      <c r="B391" s="4"/>
      <c r="C391" s="4"/>
      <c r="D391" s="4"/>
      <c r="G391" s="11"/>
      <c r="H391" s="11"/>
      <c r="I391" s="11"/>
    </row>
    <row r="392" spans="1:9" ht="12.75">
      <c r="A392" s="4"/>
      <c r="B392" s="4"/>
      <c r="C392" s="4"/>
      <c r="D392" s="4"/>
      <c r="G392" s="11"/>
      <c r="H392" s="11"/>
      <c r="I392" s="11"/>
    </row>
    <row r="393" spans="1:9" ht="12.75">
      <c r="A393" s="4"/>
      <c r="B393" s="4"/>
      <c r="C393" s="4"/>
      <c r="D393" s="4"/>
      <c r="G393" s="11"/>
      <c r="H393" s="11"/>
      <c r="I393" s="11"/>
    </row>
  </sheetData>
  <sheetProtection/>
  <mergeCells count="6">
    <mergeCell ref="A5:I5"/>
    <mergeCell ref="A6:I6"/>
    <mergeCell ref="D4:I4"/>
    <mergeCell ref="D1:I1"/>
    <mergeCell ref="D3:I3"/>
    <mergeCell ref="D2:I2"/>
  </mergeCells>
  <printOptions/>
  <pageMargins left="0.7874015748031497" right="0.3937007874015748" top="0.7874015748031497" bottom="0.7874015748031497" header="0.3937007874015748" footer="0.3937007874015748"/>
  <pageSetup firstPageNumber="103" useFirstPageNumber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9"/>
  <sheetViews>
    <sheetView tabSelected="1" workbookViewId="0" topLeftCell="B1">
      <selection activeCell="E4" sqref="E4:J4"/>
    </sheetView>
  </sheetViews>
  <sheetFormatPr defaultColWidth="9.125" defaultRowHeight="12.75"/>
  <cols>
    <col min="1" max="1" width="4.00390625" style="2" hidden="1" customWidth="1"/>
    <col min="2" max="2" width="6.625" style="2" customWidth="1"/>
    <col min="3" max="3" width="32.875" style="5" customWidth="1"/>
    <col min="4" max="4" width="12.625" style="5" customWidth="1"/>
    <col min="5" max="5" width="6.125" style="5" customWidth="1"/>
    <col min="6" max="6" width="0.5" style="5" hidden="1" customWidth="1"/>
    <col min="7" max="7" width="7.50390625" style="2" customWidth="1"/>
    <col min="8" max="9" width="14.625" style="5" customWidth="1"/>
    <col min="10" max="10" width="14.375" style="5" customWidth="1"/>
    <col min="11" max="11" width="6.625" style="5" customWidth="1"/>
    <col min="12" max="12" width="14.375" style="5" customWidth="1"/>
    <col min="13" max="16384" width="9.125" style="5" customWidth="1"/>
  </cols>
  <sheetData>
    <row r="1" spans="1:12" ht="15.75" customHeight="1">
      <c r="A1" s="58"/>
      <c r="B1" s="58"/>
      <c r="C1" s="58"/>
      <c r="D1" s="58"/>
      <c r="E1" s="123" t="s">
        <v>536</v>
      </c>
      <c r="F1" s="123"/>
      <c r="G1" s="123"/>
      <c r="H1" s="123"/>
      <c r="I1" s="123"/>
      <c r="J1" s="123"/>
      <c r="K1" s="12"/>
      <c r="L1" s="12"/>
    </row>
    <row r="2" spans="1:12" ht="36.75" customHeight="1">
      <c r="A2" s="58"/>
      <c r="B2" s="58"/>
      <c r="C2" s="58"/>
      <c r="D2" s="58"/>
      <c r="E2" s="123" t="s">
        <v>535</v>
      </c>
      <c r="F2" s="123"/>
      <c r="G2" s="123"/>
      <c r="H2" s="123"/>
      <c r="I2" s="123"/>
      <c r="J2" s="123"/>
      <c r="K2" s="12"/>
      <c r="L2" s="12"/>
    </row>
    <row r="3" spans="1:12" ht="15.75" customHeight="1">
      <c r="A3" s="58"/>
      <c r="B3" s="58"/>
      <c r="C3" s="58"/>
      <c r="D3" s="58"/>
      <c r="E3" s="123" t="s">
        <v>230</v>
      </c>
      <c r="F3" s="123"/>
      <c r="G3" s="123"/>
      <c r="H3" s="123"/>
      <c r="I3" s="123"/>
      <c r="J3" s="123"/>
      <c r="K3" s="12"/>
      <c r="L3" s="12"/>
    </row>
    <row r="4" spans="1:12" ht="49.5" customHeight="1">
      <c r="A4" s="57"/>
      <c r="B4" s="57"/>
      <c r="C4" s="57"/>
      <c r="D4" s="57"/>
      <c r="E4" s="123" t="s">
        <v>407</v>
      </c>
      <c r="F4" s="123"/>
      <c r="G4" s="123"/>
      <c r="H4" s="123"/>
      <c r="I4" s="123"/>
      <c r="J4" s="123"/>
      <c r="K4" s="10"/>
      <c r="L4" s="10"/>
    </row>
    <row r="5" spans="1:14" ht="61.5" customHeight="1">
      <c r="A5" s="126" t="s">
        <v>399</v>
      </c>
      <c r="B5" s="126"/>
      <c r="C5" s="126"/>
      <c r="D5" s="126"/>
      <c r="E5" s="126"/>
      <c r="F5" s="126"/>
      <c r="G5" s="126"/>
      <c r="H5" s="126"/>
      <c r="I5" s="126"/>
      <c r="J5" s="126"/>
      <c r="K5" s="3"/>
      <c r="L5" s="3"/>
      <c r="M5" s="3"/>
      <c r="N5" s="3"/>
    </row>
    <row r="6" spans="1:10" ht="15">
      <c r="A6" s="59"/>
      <c r="B6" s="59"/>
      <c r="C6" s="59"/>
      <c r="D6" s="59"/>
      <c r="E6" s="59"/>
      <c r="F6" s="59"/>
      <c r="G6" s="59"/>
      <c r="H6" s="59"/>
      <c r="I6" s="59"/>
      <c r="J6" s="60" t="s">
        <v>166</v>
      </c>
    </row>
    <row r="7" spans="1:10" ht="57.75" customHeight="1">
      <c r="A7" s="61" t="s">
        <v>84</v>
      </c>
      <c r="B7" s="62" t="s">
        <v>10</v>
      </c>
      <c r="C7" s="62" t="s">
        <v>85</v>
      </c>
      <c r="D7" s="63" t="s">
        <v>24</v>
      </c>
      <c r="E7" s="64" t="s">
        <v>86</v>
      </c>
      <c r="F7" s="65"/>
      <c r="G7" s="63" t="s">
        <v>87</v>
      </c>
      <c r="H7" s="62" t="s">
        <v>236</v>
      </c>
      <c r="I7" s="62" t="s">
        <v>357</v>
      </c>
      <c r="J7" s="62" t="s">
        <v>400</v>
      </c>
    </row>
    <row r="8" spans="1:10" ht="45" customHeight="1">
      <c r="A8" s="61">
        <v>1</v>
      </c>
      <c r="B8" s="66" t="s">
        <v>13</v>
      </c>
      <c r="C8" s="14" t="s">
        <v>321</v>
      </c>
      <c r="D8" s="67" t="s">
        <v>138</v>
      </c>
      <c r="E8" s="127"/>
      <c r="F8" s="128"/>
      <c r="G8" s="68"/>
      <c r="H8" s="49">
        <f>H9+H77+H133+H158</f>
        <v>57321252.620000005</v>
      </c>
      <c r="I8" s="49">
        <f>I9+I77+I133+I158</f>
        <v>29840832</v>
      </c>
      <c r="J8" s="49">
        <f>J9+J77+J133+J158</f>
        <v>30128277</v>
      </c>
    </row>
    <row r="9" spans="1:10" ht="32.25" customHeight="1">
      <c r="A9" s="61">
        <v>2</v>
      </c>
      <c r="B9" s="66" t="s">
        <v>14</v>
      </c>
      <c r="C9" s="14" t="s">
        <v>320</v>
      </c>
      <c r="D9" s="67" t="s">
        <v>139</v>
      </c>
      <c r="E9" s="124"/>
      <c r="F9" s="125"/>
      <c r="G9" s="50"/>
      <c r="H9" s="49">
        <f>H10+H15+H25+H30+H37+H42+H47+H62+H20+H52+H57+H72+H67</f>
        <v>11326211.34</v>
      </c>
      <c r="I9" s="49">
        <f>I10+I15+I25+I30+I37+I42+I47</f>
        <v>6701178</v>
      </c>
      <c r="J9" s="49">
        <f>J10+J15+J25+J30+J37+J42+J47</f>
        <v>6727406</v>
      </c>
    </row>
    <row r="10" spans="1:10" ht="108.75" customHeight="1">
      <c r="A10" s="61">
        <v>3</v>
      </c>
      <c r="B10" s="66" t="s">
        <v>15</v>
      </c>
      <c r="C10" s="14" t="s">
        <v>322</v>
      </c>
      <c r="D10" s="67" t="s">
        <v>148</v>
      </c>
      <c r="E10" s="124"/>
      <c r="F10" s="125"/>
      <c r="G10" s="50"/>
      <c r="H10" s="49">
        <f>H11</f>
        <v>5483154</v>
      </c>
      <c r="I10" s="49">
        <f aca="true" t="shared" si="0" ref="H10:J11">I11</f>
        <v>5509207</v>
      </c>
      <c r="J10" s="49">
        <f t="shared" si="0"/>
        <v>5687339</v>
      </c>
    </row>
    <row r="11" spans="1:10" ht="33" customHeight="1">
      <c r="A11" s="61">
        <v>4</v>
      </c>
      <c r="B11" s="66" t="s">
        <v>16</v>
      </c>
      <c r="C11" s="14" t="s">
        <v>208</v>
      </c>
      <c r="D11" s="67" t="s">
        <v>148</v>
      </c>
      <c r="E11" s="124">
        <v>200</v>
      </c>
      <c r="F11" s="125"/>
      <c r="G11" s="50"/>
      <c r="H11" s="49">
        <f t="shared" si="0"/>
        <v>5483154</v>
      </c>
      <c r="I11" s="49">
        <f t="shared" si="0"/>
        <v>5509207</v>
      </c>
      <c r="J11" s="49">
        <f t="shared" si="0"/>
        <v>5687339</v>
      </c>
    </row>
    <row r="12" spans="1:10" ht="30.75" customHeight="1">
      <c r="A12" s="61">
        <v>5</v>
      </c>
      <c r="B12" s="66" t="s">
        <v>17</v>
      </c>
      <c r="C12" s="13" t="s">
        <v>98</v>
      </c>
      <c r="D12" s="67" t="s">
        <v>148</v>
      </c>
      <c r="E12" s="121" t="s">
        <v>39</v>
      </c>
      <c r="F12" s="122"/>
      <c r="G12" s="50"/>
      <c r="H12" s="49">
        <f>H13</f>
        <v>5483154</v>
      </c>
      <c r="I12" s="49">
        <f>I14</f>
        <v>5509207</v>
      </c>
      <c r="J12" s="49">
        <f>J14</f>
        <v>5687339</v>
      </c>
    </row>
    <row r="13" spans="1:10" ht="19.5" customHeight="1">
      <c r="A13" s="61">
        <v>6</v>
      </c>
      <c r="B13" s="66" t="s">
        <v>26</v>
      </c>
      <c r="C13" s="13" t="s">
        <v>21</v>
      </c>
      <c r="D13" s="67" t="s">
        <v>148</v>
      </c>
      <c r="E13" s="124">
        <v>240</v>
      </c>
      <c r="F13" s="125"/>
      <c r="G13" s="50" t="s">
        <v>22</v>
      </c>
      <c r="H13" s="49">
        <f>H14</f>
        <v>5483154</v>
      </c>
      <c r="I13" s="49">
        <f>I14</f>
        <v>5509207</v>
      </c>
      <c r="J13" s="49">
        <f>J14</f>
        <v>5687339</v>
      </c>
    </row>
    <row r="14" spans="1:10" ht="17.25" customHeight="1">
      <c r="A14" s="61">
        <v>7</v>
      </c>
      <c r="B14" s="66" t="s">
        <v>121</v>
      </c>
      <c r="C14" s="13" t="s">
        <v>94</v>
      </c>
      <c r="D14" s="67" t="s">
        <v>148</v>
      </c>
      <c r="E14" s="121" t="s">
        <v>39</v>
      </c>
      <c r="F14" s="122"/>
      <c r="G14" s="50" t="s">
        <v>23</v>
      </c>
      <c r="H14" s="49">
        <v>5483154</v>
      </c>
      <c r="I14" s="49">
        <v>5509207</v>
      </c>
      <c r="J14" s="49">
        <v>5687339</v>
      </c>
    </row>
    <row r="15" spans="1:10" ht="85.5" customHeight="1">
      <c r="A15" s="61"/>
      <c r="B15" s="66" t="s">
        <v>122</v>
      </c>
      <c r="C15" s="14" t="s">
        <v>323</v>
      </c>
      <c r="D15" s="67" t="s">
        <v>140</v>
      </c>
      <c r="E15" s="121"/>
      <c r="F15" s="122"/>
      <c r="G15" s="50"/>
      <c r="H15" s="49">
        <f>H16</f>
        <v>308866</v>
      </c>
      <c r="I15" s="49">
        <f aca="true" t="shared" si="1" ref="I15:J18">I16</f>
        <v>498343</v>
      </c>
      <c r="J15" s="49">
        <f t="shared" si="1"/>
        <v>366952</v>
      </c>
    </row>
    <row r="16" spans="1:10" ht="17.25" customHeight="1">
      <c r="A16" s="61"/>
      <c r="B16" s="66" t="s">
        <v>35</v>
      </c>
      <c r="C16" s="14" t="s">
        <v>208</v>
      </c>
      <c r="D16" s="67" t="s">
        <v>140</v>
      </c>
      <c r="E16" s="121" t="s">
        <v>47</v>
      </c>
      <c r="F16" s="122"/>
      <c r="G16" s="50"/>
      <c r="H16" s="49">
        <f>H17</f>
        <v>308866</v>
      </c>
      <c r="I16" s="49">
        <f t="shared" si="1"/>
        <v>498343</v>
      </c>
      <c r="J16" s="49">
        <f t="shared" si="1"/>
        <v>366952</v>
      </c>
    </row>
    <row r="17" spans="1:10" ht="17.25" customHeight="1">
      <c r="A17" s="61"/>
      <c r="B17" s="66" t="s">
        <v>36</v>
      </c>
      <c r="C17" s="13" t="s">
        <v>98</v>
      </c>
      <c r="D17" s="67" t="s">
        <v>140</v>
      </c>
      <c r="E17" s="121" t="s">
        <v>39</v>
      </c>
      <c r="F17" s="122"/>
      <c r="G17" s="50"/>
      <c r="H17" s="49">
        <f>H18</f>
        <v>308866</v>
      </c>
      <c r="I17" s="49">
        <f t="shared" si="1"/>
        <v>498343</v>
      </c>
      <c r="J17" s="49">
        <f t="shared" si="1"/>
        <v>366952</v>
      </c>
    </row>
    <row r="18" spans="1:10" ht="17.25" customHeight="1">
      <c r="A18" s="61"/>
      <c r="B18" s="66" t="s">
        <v>43</v>
      </c>
      <c r="C18" s="13" t="s">
        <v>33</v>
      </c>
      <c r="D18" s="67" t="s">
        <v>140</v>
      </c>
      <c r="E18" s="121" t="s">
        <v>39</v>
      </c>
      <c r="F18" s="122"/>
      <c r="G18" s="50" t="s">
        <v>18</v>
      </c>
      <c r="H18" s="49">
        <f>H19</f>
        <v>308866</v>
      </c>
      <c r="I18" s="49">
        <f t="shared" si="1"/>
        <v>498343</v>
      </c>
      <c r="J18" s="49">
        <f t="shared" si="1"/>
        <v>366952</v>
      </c>
    </row>
    <row r="19" spans="1:10" ht="17.25" customHeight="1">
      <c r="A19" s="61"/>
      <c r="B19" s="66" t="s">
        <v>44</v>
      </c>
      <c r="C19" s="13" t="s">
        <v>102</v>
      </c>
      <c r="D19" s="67" t="s">
        <v>140</v>
      </c>
      <c r="E19" s="121" t="s">
        <v>39</v>
      </c>
      <c r="F19" s="122"/>
      <c r="G19" s="50" t="s">
        <v>28</v>
      </c>
      <c r="H19" s="49">
        <v>308866</v>
      </c>
      <c r="I19" s="49">
        <v>498343</v>
      </c>
      <c r="J19" s="49">
        <v>366952</v>
      </c>
    </row>
    <row r="20" spans="1:10" ht="112.5" customHeight="1">
      <c r="A20" s="61"/>
      <c r="B20" s="66" t="s">
        <v>45</v>
      </c>
      <c r="C20" s="14" t="s">
        <v>323</v>
      </c>
      <c r="D20" s="67" t="s">
        <v>140</v>
      </c>
      <c r="E20" s="121"/>
      <c r="F20" s="122"/>
      <c r="G20" s="50"/>
      <c r="H20" s="49">
        <f>H21</f>
        <v>1058400</v>
      </c>
      <c r="I20" s="49">
        <f aca="true" t="shared" si="2" ref="I20:J23">I21</f>
        <v>0</v>
      </c>
      <c r="J20" s="49">
        <f t="shared" si="2"/>
        <v>0</v>
      </c>
    </row>
    <row r="21" spans="1:10" ht="17.25" customHeight="1">
      <c r="A21" s="61"/>
      <c r="B21" s="66" t="s">
        <v>46</v>
      </c>
      <c r="C21" s="14" t="s">
        <v>208</v>
      </c>
      <c r="D21" s="67" t="s">
        <v>140</v>
      </c>
      <c r="E21" s="121" t="s">
        <v>47</v>
      </c>
      <c r="F21" s="122"/>
      <c r="G21" s="50"/>
      <c r="H21" s="49">
        <f>H22</f>
        <v>1058400</v>
      </c>
      <c r="I21" s="49">
        <f t="shared" si="2"/>
        <v>0</v>
      </c>
      <c r="J21" s="49">
        <f t="shared" si="2"/>
        <v>0</v>
      </c>
    </row>
    <row r="22" spans="1:10" ht="17.25" customHeight="1">
      <c r="A22" s="61"/>
      <c r="B22" s="66" t="s">
        <v>212</v>
      </c>
      <c r="C22" s="13" t="s">
        <v>98</v>
      </c>
      <c r="D22" s="67" t="s">
        <v>140</v>
      </c>
      <c r="E22" s="121" t="s">
        <v>39</v>
      </c>
      <c r="F22" s="122"/>
      <c r="G22" s="50"/>
      <c r="H22" s="49">
        <f>H23</f>
        <v>1058400</v>
      </c>
      <c r="I22" s="49">
        <f t="shared" si="2"/>
        <v>0</v>
      </c>
      <c r="J22" s="49">
        <f t="shared" si="2"/>
        <v>0</v>
      </c>
    </row>
    <row r="23" spans="1:10" ht="17.25" customHeight="1">
      <c r="A23" s="61"/>
      <c r="B23" s="66" t="s">
        <v>213</v>
      </c>
      <c r="C23" s="13" t="s">
        <v>21</v>
      </c>
      <c r="D23" s="67" t="s">
        <v>140</v>
      </c>
      <c r="E23" s="121" t="s">
        <v>39</v>
      </c>
      <c r="F23" s="122"/>
      <c r="G23" s="50" t="s">
        <v>22</v>
      </c>
      <c r="H23" s="49">
        <f>H24</f>
        <v>1058400</v>
      </c>
      <c r="I23" s="49">
        <f t="shared" si="2"/>
        <v>0</v>
      </c>
      <c r="J23" s="49">
        <f t="shared" si="2"/>
        <v>0</v>
      </c>
    </row>
    <row r="24" spans="1:10" ht="17.25" customHeight="1">
      <c r="A24" s="61"/>
      <c r="B24" s="66" t="s">
        <v>214</v>
      </c>
      <c r="C24" s="13" t="s">
        <v>449</v>
      </c>
      <c r="D24" s="67" t="s">
        <v>140</v>
      </c>
      <c r="E24" s="121" t="s">
        <v>39</v>
      </c>
      <c r="F24" s="122"/>
      <c r="G24" s="50" t="s">
        <v>445</v>
      </c>
      <c r="H24" s="49">
        <v>1058400</v>
      </c>
      <c r="I24" s="49">
        <v>0</v>
      </c>
      <c r="J24" s="49">
        <v>0</v>
      </c>
    </row>
    <row r="25" spans="1:10" ht="93" customHeight="1">
      <c r="A25" s="61">
        <v>13</v>
      </c>
      <c r="B25" s="66" t="s">
        <v>114</v>
      </c>
      <c r="C25" s="14" t="s">
        <v>340</v>
      </c>
      <c r="D25" s="67" t="s">
        <v>149</v>
      </c>
      <c r="E25" s="121"/>
      <c r="F25" s="122"/>
      <c r="G25" s="50"/>
      <c r="H25" s="74">
        <f aca="true" t="shared" si="3" ref="H25:J28">H26</f>
        <v>166944</v>
      </c>
      <c r="I25" s="49">
        <f t="shared" si="3"/>
        <v>195000</v>
      </c>
      <c r="J25" s="49">
        <f t="shared" si="3"/>
        <v>203000</v>
      </c>
    </row>
    <row r="26" spans="1:10" ht="48" customHeight="1">
      <c r="A26" s="61">
        <v>14</v>
      </c>
      <c r="B26" s="66" t="s">
        <v>178</v>
      </c>
      <c r="C26" s="14" t="s">
        <v>203</v>
      </c>
      <c r="D26" s="67" t="s">
        <v>149</v>
      </c>
      <c r="E26" s="121" t="s">
        <v>47</v>
      </c>
      <c r="F26" s="122"/>
      <c r="G26" s="50"/>
      <c r="H26" s="49">
        <f t="shared" si="3"/>
        <v>166944</v>
      </c>
      <c r="I26" s="49">
        <f t="shared" si="3"/>
        <v>195000</v>
      </c>
      <c r="J26" s="49">
        <f t="shared" si="3"/>
        <v>203000</v>
      </c>
    </row>
    <row r="27" spans="1:10" ht="45.75" customHeight="1">
      <c r="A27" s="61">
        <v>15</v>
      </c>
      <c r="B27" s="66" t="s">
        <v>179</v>
      </c>
      <c r="C27" s="13" t="s">
        <v>98</v>
      </c>
      <c r="D27" s="67" t="s">
        <v>149</v>
      </c>
      <c r="E27" s="121" t="s">
        <v>39</v>
      </c>
      <c r="F27" s="122"/>
      <c r="G27" s="50"/>
      <c r="H27" s="49">
        <f t="shared" si="3"/>
        <v>166944</v>
      </c>
      <c r="I27" s="49">
        <f t="shared" si="3"/>
        <v>195000</v>
      </c>
      <c r="J27" s="49">
        <f t="shared" si="3"/>
        <v>203000</v>
      </c>
    </row>
    <row r="28" spans="1:10" ht="30.75">
      <c r="A28" s="61">
        <v>16</v>
      </c>
      <c r="B28" s="66" t="s">
        <v>180</v>
      </c>
      <c r="C28" s="13" t="s">
        <v>21</v>
      </c>
      <c r="D28" s="67" t="s">
        <v>149</v>
      </c>
      <c r="E28" s="121" t="s">
        <v>39</v>
      </c>
      <c r="F28" s="122"/>
      <c r="G28" s="50" t="s">
        <v>22</v>
      </c>
      <c r="H28" s="49">
        <f t="shared" si="3"/>
        <v>166944</v>
      </c>
      <c r="I28" s="49">
        <f t="shared" si="3"/>
        <v>195000</v>
      </c>
      <c r="J28" s="49">
        <f t="shared" si="3"/>
        <v>203000</v>
      </c>
    </row>
    <row r="29" spans="1:10" ht="18">
      <c r="A29" s="61">
        <v>17</v>
      </c>
      <c r="B29" s="66" t="s">
        <v>181</v>
      </c>
      <c r="C29" s="13" t="s">
        <v>94</v>
      </c>
      <c r="D29" s="67" t="s">
        <v>149</v>
      </c>
      <c r="E29" s="121" t="s">
        <v>39</v>
      </c>
      <c r="F29" s="122"/>
      <c r="G29" s="50" t="s">
        <v>23</v>
      </c>
      <c r="H29" s="49">
        <v>166944</v>
      </c>
      <c r="I29" s="49">
        <v>195000</v>
      </c>
      <c r="J29" s="49">
        <v>203000</v>
      </c>
    </row>
    <row r="30" spans="1:10" ht="84" customHeight="1">
      <c r="A30" s="61">
        <v>18</v>
      </c>
      <c r="B30" s="66" t="s">
        <v>182</v>
      </c>
      <c r="C30" s="14" t="s">
        <v>324</v>
      </c>
      <c r="D30" s="67" t="s">
        <v>141</v>
      </c>
      <c r="E30" s="121"/>
      <c r="F30" s="122"/>
      <c r="G30" s="50"/>
      <c r="H30" s="49">
        <f>H31+H35</f>
        <v>273458</v>
      </c>
      <c r="I30" s="49">
        <f>I31</f>
        <v>76718</v>
      </c>
      <c r="J30" s="49">
        <f>J31</f>
        <v>78386</v>
      </c>
    </row>
    <row r="31" spans="1:10" ht="62.25">
      <c r="A31" s="61">
        <v>19</v>
      </c>
      <c r="B31" s="66" t="s">
        <v>183</v>
      </c>
      <c r="C31" s="14" t="s">
        <v>203</v>
      </c>
      <c r="D31" s="67" t="s">
        <v>141</v>
      </c>
      <c r="E31" s="121" t="s">
        <v>47</v>
      </c>
      <c r="F31" s="122"/>
      <c r="G31" s="50"/>
      <c r="H31" s="49">
        <f aca="true" t="shared" si="4" ref="H31:J33">H32</f>
        <v>223458</v>
      </c>
      <c r="I31" s="49">
        <f t="shared" si="4"/>
        <v>76718</v>
      </c>
      <c r="J31" s="49">
        <f t="shared" si="4"/>
        <v>78386</v>
      </c>
    </row>
    <row r="32" spans="1:10" ht="44.25" customHeight="1">
      <c r="A32" s="61">
        <v>20</v>
      </c>
      <c r="B32" s="66" t="s">
        <v>167</v>
      </c>
      <c r="C32" s="13" t="s">
        <v>98</v>
      </c>
      <c r="D32" s="67" t="s">
        <v>141</v>
      </c>
      <c r="E32" s="121" t="s">
        <v>39</v>
      </c>
      <c r="F32" s="122"/>
      <c r="G32" s="50"/>
      <c r="H32" s="49">
        <f t="shared" si="4"/>
        <v>223458</v>
      </c>
      <c r="I32" s="49">
        <f t="shared" si="4"/>
        <v>76718</v>
      </c>
      <c r="J32" s="49">
        <f t="shared" si="4"/>
        <v>78386</v>
      </c>
    </row>
    <row r="33" spans="1:10" ht="17.25" customHeight="1">
      <c r="A33" s="61">
        <v>21</v>
      </c>
      <c r="B33" s="66" t="s">
        <v>168</v>
      </c>
      <c r="C33" s="13" t="s">
        <v>33</v>
      </c>
      <c r="D33" s="67" t="s">
        <v>141</v>
      </c>
      <c r="E33" s="121" t="s">
        <v>39</v>
      </c>
      <c r="F33" s="122"/>
      <c r="G33" s="50" t="s">
        <v>18</v>
      </c>
      <c r="H33" s="49">
        <f t="shared" si="4"/>
        <v>223458</v>
      </c>
      <c r="I33" s="49">
        <f t="shared" si="4"/>
        <v>76718</v>
      </c>
      <c r="J33" s="49">
        <f t="shared" si="4"/>
        <v>78386</v>
      </c>
    </row>
    <row r="34" spans="1:10" ht="18.75" customHeight="1">
      <c r="A34" s="61">
        <v>22</v>
      </c>
      <c r="B34" s="66" t="s">
        <v>159</v>
      </c>
      <c r="C34" s="13" t="s">
        <v>102</v>
      </c>
      <c r="D34" s="67" t="s">
        <v>141</v>
      </c>
      <c r="E34" s="121" t="s">
        <v>39</v>
      </c>
      <c r="F34" s="122"/>
      <c r="G34" s="50" t="s">
        <v>28</v>
      </c>
      <c r="H34" s="74">
        <v>223458</v>
      </c>
      <c r="I34" s="49">
        <v>76718</v>
      </c>
      <c r="J34" s="49">
        <v>78386</v>
      </c>
    </row>
    <row r="35" spans="1:10" ht="17.25" customHeight="1">
      <c r="A35" s="61"/>
      <c r="B35" s="66" t="s">
        <v>215</v>
      </c>
      <c r="C35" s="93" t="s">
        <v>95</v>
      </c>
      <c r="D35" s="67" t="s">
        <v>141</v>
      </c>
      <c r="E35" s="71" t="s">
        <v>91</v>
      </c>
      <c r="F35" s="72"/>
      <c r="G35" s="50" t="s">
        <v>28</v>
      </c>
      <c r="H35" s="74">
        <f>H36</f>
        <v>50000</v>
      </c>
      <c r="I35" s="49">
        <f>I36</f>
        <v>0</v>
      </c>
      <c r="J35" s="49">
        <f>J36</f>
        <v>0</v>
      </c>
    </row>
    <row r="36" spans="1:10" ht="31.5" customHeight="1">
      <c r="A36" s="61"/>
      <c r="B36" s="66" t="s">
        <v>216</v>
      </c>
      <c r="C36" s="93" t="s">
        <v>113</v>
      </c>
      <c r="D36" s="67" t="s">
        <v>141</v>
      </c>
      <c r="E36" s="71" t="s">
        <v>501</v>
      </c>
      <c r="F36" s="72"/>
      <c r="G36" s="50" t="s">
        <v>28</v>
      </c>
      <c r="H36" s="74">
        <v>50000</v>
      </c>
      <c r="I36" s="49">
        <v>0</v>
      </c>
      <c r="J36" s="49">
        <v>0</v>
      </c>
    </row>
    <row r="37" spans="1:10" ht="86.25" customHeight="1">
      <c r="A37" s="61"/>
      <c r="B37" s="66" t="s">
        <v>115</v>
      </c>
      <c r="C37" s="14" t="s">
        <v>325</v>
      </c>
      <c r="D37" s="67" t="s">
        <v>142</v>
      </c>
      <c r="E37" s="71"/>
      <c r="F37" s="72"/>
      <c r="G37" s="50"/>
      <c r="H37" s="49">
        <f>H38</f>
        <v>290954.7</v>
      </c>
      <c r="I37" s="49">
        <f aca="true" t="shared" si="5" ref="I37:J40">I38</f>
        <v>252692</v>
      </c>
      <c r="J37" s="49">
        <f t="shared" si="5"/>
        <v>252692</v>
      </c>
    </row>
    <row r="38" spans="1:10" ht="79.5" customHeight="1">
      <c r="A38" s="61"/>
      <c r="B38" s="66" t="s">
        <v>116</v>
      </c>
      <c r="C38" s="14" t="s">
        <v>40</v>
      </c>
      <c r="D38" s="67" t="s">
        <v>142</v>
      </c>
      <c r="E38" s="71" t="s">
        <v>41</v>
      </c>
      <c r="F38" s="72"/>
      <c r="G38" s="50"/>
      <c r="H38" s="49">
        <f>H39</f>
        <v>290954.7</v>
      </c>
      <c r="I38" s="49">
        <f t="shared" si="5"/>
        <v>252692</v>
      </c>
      <c r="J38" s="49">
        <f t="shared" si="5"/>
        <v>252692</v>
      </c>
    </row>
    <row r="39" spans="1:10" ht="27.75" customHeight="1">
      <c r="A39" s="61"/>
      <c r="B39" s="66" t="s">
        <v>49</v>
      </c>
      <c r="C39" s="14" t="s">
        <v>170</v>
      </c>
      <c r="D39" s="67" t="s">
        <v>142</v>
      </c>
      <c r="E39" s="71" t="s">
        <v>103</v>
      </c>
      <c r="F39" s="72"/>
      <c r="G39" s="50"/>
      <c r="H39" s="49">
        <f>H40</f>
        <v>290954.7</v>
      </c>
      <c r="I39" s="49">
        <f t="shared" si="5"/>
        <v>252692</v>
      </c>
      <c r="J39" s="49">
        <f t="shared" si="5"/>
        <v>252692</v>
      </c>
    </row>
    <row r="40" spans="1:10" ht="18.75" customHeight="1">
      <c r="A40" s="61"/>
      <c r="B40" s="66" t="s">
        <v>50</v>
      </c>
      <c r="C40" s="14" t="s">
        <v>33</v>
      </c>
      <c r="D40" s="67" t="s">
        <v>142</v>
      </c>
      <c r="E40" s="71" t="s">
        <v>103</v>
      </c>
      <c r="F40" s="72"/>
      <c r="G40" s="50" t="s">
        <v>18</v>
      </c>
      <c r="H40" s="49">
        <f>H41</f>
        <v>290954.7</v>
      </c>
      <c r="I40" s="49">
        <f t="shared" si="5"/>
        <v>252692</v>
      </c>
      <c r="J40" s="49">
        <f t="shared" si="5"/>
        <v>252692</v>
      </c>
    </row>
    <row r="41" spans="1:10" ht="18.75" customHeight="1">
      <c r="A41" s="61"/>
      <c r="B41" s="66" t="s">
        <v>51</v>
      </c>
      <c r="C41" s="14" t="s">
        <v>102</v>
      </c>
      <c r="D41" s="67" t="s">
        <v>142</v>
      </c>
      <c r="E41" s="71" t="s">
        <v>103</v>
      </c>
      <c r="F41" s="72"/>
      <c r="G41" s="50" t="s">
        <v>28</v>
      </c>
      <c r="H41" s="49">
        <v>290954.7</v>
      </c>
      <c r="I41" s="49">
        <v>252692</v>
      </c>
      <c r="J41" s="49">
        <v>252692</v>
      </c>
    </row>
    <row r="42" spans="1:10" ht="111" customHeight="1">
      <c r="A42" s="61"/>
      <c r="B42" s="66" t="s">
        <v>52</v>
      </c>
      <c r="C42" s="75" t="s">
        <v>404</v>
      </c>
      <c r="D42" s="67" t="s">
        <v>152</v>
      </c>
      <c r="E42" s="124"/>
      <c r="F42" s="125"/>
      <c r="G42" s="50"/>
      <c r="H42" s="49">
        <f>H43</f>
        <v>862706.04</v>
      </c>
      <c r="I42" s="49">
        <f aca="true" t="shared" si="6" ref="I42:J45">I43</f>
        <v>105850</v>
      </c>
      <c r="J42" s="49">
        <f t="shared" si="6"/>
        <v>107037</v>
      </c>
    </row>
    <row r="43" spans="1:10" ht="18.75" customHeight="1">
      <c r="A43" s="61"/>
      <c r="B43" s="66" t="s">
        <v>184</v>
      </c>
      <c r="C43" s="14" t="s">
        <v>208</v>
      </c>
      <c r="D43" s="67" t="s">
        <v>152</v>
      </c>
      <c r="E43" s="124">
        <v>200</v>
      </c>
      <c r="F43" s="125"/>
      <c r="G43" s="50"/>
      <c r="H43" s="49">
        <f>H44</f>
        <v>862706.04</v>
      </c>
      <c r="I43" s="49">
        <f t="shared" si="6"/>
        <v>105850</v>
      </c>
      <c r="J43" s="49">
        <f t="shared" si="6"/>
        <v>107037</v>
      </c>
    </row>
    <row r="44" spans="1:10" ht="18.75" customHeight="1">
      <c r="A44" s="61"/>
      <c r="B44" s="66" t="s">
        <v>53</v>
      </c>
      <c r="C44" s="13" t="s">
        <v>98</v>
      </c>
      <c r="D44" s="67" t="s">
        <v>152</v>
      </c>
      <c r="E44" s="121" t="s">
        <v>39</v>
      </c>
      <c r="F44" s="122"/>
      <c r="G44" s="50"/>
      <c r="H44" s="49">
        <f>H45</f>
        <v>862706.04</v>
      </c>
      <c r="I44" s="49">
        <f t="shared" si="6"/>
        <v>105850</v>
      </c>
      <c r="J44" s="49">
        <f t="shared" si="6"/>
        <v>107037</v>
      </c>
    </row>
    <row r="45" spans="1:10" ht="29.25" customHeight="1">
      <c r="A45" s="61"/>
      <c r="B45" s="66" t="s">
        <v>54</v>
      </c>
      <c r="C45" s="13" t="s">
        <v>21</v>
      </c>
      <c r="D45" s="67" t="s">
        <v>152</v>
      </c>
      <c r="E45" s="124">
        <v>240</v>
      </c>
      <c r="F45" s="125"/>
      <c r="G45" s="50" t="s">
        <v>22</v>
      </c>
      <c r="H45" s="49">
        <f>H46</f>
        <v>862706.04</v>
      </c>
      <c r="I45" s="49">
        <f t="shared" si="6"/>
        <v>105850</v>
      </c>
      <c r="J45" s="49">
        <f t="shared" si="6"/>
        <v>107037</v>
      </c>
    </row>
    <row r="46" spans="1:10" ht="18.75" customHeight="1">
      <c r="A46" s="61"/>
      <c r="B46" s="66" t="s">
        <v>57</v>
      </c>
      <c r="C46" s="13" t="s">
        <v>94</v>
      </c>
      <c r="D46" s="67" t="s">
        <v>152</v>
      </c>
      <c r="E46" s="121" t="s">
        <v>39</v>
      </c>
      <c r="F46" s="122"/>
      <c r="G46" s="50" t="s">
        <v>23</v>
      </c>
      <c r="H46" s="49">
        <v>862706.04</v>
      </c>
      <c r="I46" s="49">
        <v>105850</v>
      </c>
      <c r="J46" s="49">
        <v>107037</v>
      </c>
    </row>
    <row r="47" spans="1:10" ht="108" customHeight="1">
      <c r="A47" s="61"/>
      <c r="B47" s="66" t="s">
        <v>58</v>
      </c>
      <c r="C47" s="14" t="s">
        <v>325</v>
      </c>
      <c r="D47" s="67" t="s">
        <v>219</v>
      </c>
      <c r="E47" s="121"/>
      <c r="F47" s="122"/>
      <c r="G47" s="50"/>
      <c r="H47" s="49">
        <f>H48</f>
        <v>28461.5</v>
      </c>
      <c r="I47" s="49">
        <f aca="true" t="shared" si="7" ref="H47:J50">I48</f>
        <v>63368</v>
      </c>
      <c r="J47" s="49">
        <f t="shared" si="7"/>
        <v>32000</v>
      </c>
    </row>
    <row r="48" spans="1:10" ht="18.75" customHeight="1">
      <c r="A48" s="61"/>
      <c r="B48" s="66" t="s">
        <v>59</v>
      </c>
      <c r="C48" s="14" t="s">
        <v>203</v>
      </c>
      <c r="D48" s="67" t="s">
        <v>219</v>
      </c>
      <c r="E48" s="121" t="s">
        <v>47</v>
      </c>
      <c r="F48" s="122"/>
      <c r="G48" s="50"/>
      <c r="H48" s="49">
        <f t="shared" si="7"/>
        <v>28461.5</v>
      </c>
      <c r="I48" s="49">
        <f t="shared" si="7"/>
        <v>63368</v>
      </c>
      <c r="J48" s="49">
        <f t="shared" si="7"/>
        <v>32000</v>
      </c>
    </row>
    <row r="49" spans="1:10" ht="18.75" customHeight="1">
      <c r="A49" s="61"/>
      <c r="B49" s="66" t="s">
        <v>217</v>
      </c>
      <c r="C49" s="13" t="s">
        <v>98</v>
      </c>
      <c r="D49" s="67" t="s">
        <v>219</v>
      </c>
      <c r="E49" s="121" t="s">
        <v>39</v>
      </c>
      <c r="F49" s="122"/>
      <c r="G49" s="50"/>
      <c r="H49" s="49">
        <f t="shared" si="7"/>
        <v>28461.5</v>
      </c>
      <c r="I49" s="49">
        <f t="shared" si="7"/>
        <v>63368</v>
      </c>
      <c r="J49" s="49">
        <f t="shared" si="7"/>
        <v>32000</v>
      </c>
    </row>
    <row r="50" spans="1:10" ht="18.75" customHeight="1">
      <c r="A50" s="61"/>
      <c r="B50" s="66" t="s">
        <v>218</v>
      </c>
      <c r="C50" s="13" t="s">
        <v>33</v>
      </c>
      <c r="D50" s="67" t="s">
        <v>219</v>
      </c>
      <c r="E50" s="121" t="s">
        <v>39</v>
      </c>
      <c r="F50" s="122"/>
      <c r="G50" s="50" t="s">
        <v>18</v>
      </c>
      <c r="H50" s="49">
        <f t="shared" si="7"/>
        <v>28461.5</v>
      </c>
      <c r="I50" s="49">
        <f t="shared" si="7"/>
        <v>63368</v>
      </c>
      <c r="J50" s="49">
        <f t="shared" si="7"/>
        <v>32000</v>
      </c>
    </row>
    <row r="51" spans="1:10" ht="31.5" customHeight="1">
      <c r="A51" s="61"/>
      <c r="B51" s="66" t="s">
        <v>220</v>
      </c>
      <c r="C51" s="13" t="s">
        <v>102</v>
      </c>
      <c r="D51" s="67" t="s">
        <v>219</v>
      </c>
      <c r="E51" s="121" t="s">
        <v>39</v>
      </c>
      <c r="F51" s="122"/>
      <c r="G51" s="50" t="s">
        <v>28</v>
      </c>
      <c r="H51" s="76">
        <v>28461.5</v>
      </c>
      <c r="I51" s="49">
        <v>63368</v>
      </c>
      <c r="J51" s="49">
        <v>32000</v>
      </c>
    </row>
    <row r="52" spans="1:10" ht="141" customHeight="1">
      <c r="A52" s="61"/>
      <c r="B52" s="66" t="s">
        <v>221</v>
      </c>
      <c r="C52" s="14" t="s">
        <v>325</v>
      </c>
      <c r="D52" s="67" t="s">
        <v>219</v>
      </c>
      <c r="E52" s="121"/>
      <c r="F52" s="122"/>
      <c r="G52" s="50"/>
      <c r="H52" s="49">
        <f>H53</f>
        <v>72000</v>
      </c>
      <c r="I52" s="49">
        <f>I53</f>
        <v>0</v>
      </c>
      <c r="J52" s="49">
        <f>J53</f>
        <v>0</v>
      </c>
    </row>
    <row r="53" spans="1:10" ht="62.25">
      <c r="A53" s="61"/>
      <c r="B53" s="66" t="s">
        <v>222</v>
      </c>
      <c r="C53" s="14" t="s">
        <v>203</v>
      </c>
      <c r="D53" s="67" t="s">
        <v>219</v>
      </c>
      <c r="E53" s="121" t="s">
        <v>47</v>
      </c>
      <c r="F53" s="122"/>
      <c r="G53" s="50"/>
      <c r="H53" s="49">
        <f aca="true" t="shared" si="8" ref="H53:J55">H54</f>
        <v>72000</v>
      </c>
      <c r="I53" s="49">
        <f t="shared" si="8"/>
        <v>0</v>
      </c>
      <c r="J53" s="49">
        <f t="shared" si="8"/>
        <v>0</v>
      </c>
    </row>
    <row r="54" spans="1:10" ht="62.25">
      <c r="A54" s="61"/>
      <c r="B54" s="66" t="s">
        <v>190</v>
      </c>
      <c r="C54" s="13" t="s">
        <v>98</v>
      </c>
      <c r="D54" s="67" t="s">
        <v>219</v>
      </c>
      <c r="E54" s="121" t="s">
        <v>39</v>
      </c>
      <c r="F54" s="122"/>
      <c r="G54" s="50"/>
      <c r="H54" s="49">
        <f t="shared" si="8"/>
        <v>72000</v>
      </c>
      <c r="I54" s="49">
        <f t="shared" si="8"/>
        <v>0</v>
      </c>
      <c r="J54" s="49">
        <f t="shared" si="8"/>
        <v>0</v>
      </c>
    </row>
    <row r="55" spans="1:10" ht="30.75">
      <c r="A55" s="61"/>
      <c r="B55" s="66" t="s">
        <v>123</v>
      </c>
      <c r="C55" s="13" t="s">
        <v>21</v>
      </c>
      <c r="D55" s="67" t="s">
        <v>219</v>
      </c>
      <c r="E55" s="121" t="s">
        <v>39</v>
      </c>
      <c r="F55" s="122"/>
      <c r="G55" s="50" t="s">
        <v>22</v>
      </c>
      <c r="H55" s="49">
        <f t="shared" si="8"/>
        <v>72000</v>
      </c>
      <c r="I55" s="49">
        <f t="shared" si="8"/>
        <v>0</v>
      </c>
      <c r="J55" s="49">
        <f t="shared" si="8"/>
        <v>0</v>
      </c>
    </row>
    <row r="56" spans="1:10" ht="18">
      <c r="A56" s="61"/>
      <c r="B56" s="66" t="s">
        <v>124</v>
      </c>
      <c r="C56" s="13" t="s">
        <v>94</v>
      </c>
      <c r="D56" s="67" t="s">
        <v>219</v>
      </c>
      <c r="E56" s="121" t="s">
        <v>39</v>
      </c>
      <c r="F56" s="122"/>
      <c r="G56" s="50" t="s">
        <v>23</v>
      </c>
      <c r="H56" s="76">
        <v>72000</v>
      </c>
      <c r="I56" s="49">
        <v>0</v>
      </c>
      <c r="J56" s="49">
        <v>0</v>
      </c>
    </row>
    <row r="57" spans="1:10" ht="144" customHeight="1">
      <c r="A57" s="61"/>
      <c r="B57" s="66" t="s">
        <v>125</v>
      </c>
      <c r="C57" s="14" t="s">
        <v>443</v>
      </c>
      <c r="D57" s="67" t="s">
        <v>444</v>
      </c>
      <c r="E57" s="121"/>
      <c r="F57" s="122"/>
      <c r="G57" s="50"/>
      <c r="H57" s="49">
        <f>H58</f>
        <v>46278.5</v>
      </c>
      <c r="I57" s="49">
        <f aca="true" t="shared" si="9" ref="H57:J60">I58</f>
        <v>0</v>
      </c>
      <c r="J57" s="49">
        <f t="shared" si="9"/>
        <v>0</v>
      </c>
    </row>
    <row r="58" spans="1:10" ht="62.25">
      <c r="A58" s="61"/>
      <c r="B58" s="66" t="s">
        <v>60</v>
      </c>
      <c r="C58" s="14" t="s">
        <v>203</v>
      </c>
      <c r="D58" s="67" t="s">
        <v>444</v>
      </c>
      <c r="E58" s="121" t="s">
        <v>47</v>
      </c>
      <c r="F58" s="122"/>
      <c r="G58" s="50"/>
      <c r="H58" s="49">
        <f t="shared" si="9"/>
        <v>46278.5</v>
      </c>
      <c r="I58" s="49">
        <f t="shared" si="9"/>
        <v>0</v>
      </c>
      <c r="J58" s="49">
        <f t="shared" si="9"/>
        <v>0</v>
      </c>
    </row>
    <row r="59" spans="1:10" ht="59.25" customHeight="1">
      <c r="A59" s="61"/>
      <c r="B59" s="66" t="s">
        <v>61</v>
      </c>
      <c r="C59" s="13" t="s">
        <v>98</v>
      </c>
      <c r="D59" s="67" t="s">
        <v>444</v>
      </c>
      <c r="E59" s="121" t="s">
        <v>39</v>
      </c>
      <c r="F59" s="122"/>
      <c r="G59" s="50"/>
      <c r="H59" s="49">
        <f t="shared" si="9"/>
        <v>46278.5</v>
      </c>
      <c r="I59" s="49">
        <f t="shared" si="9"/>
        <v>0</v>
      </c>
      <c r="J59" s="49">
        <f t="shared" si="9"/>
        <v>0</v>
      </c>
    </row>
    <row r="60" spans="1:10" ht="24" customHeight="1">
      <c r="A60" s="61"/>
      <c r="B60" s="66" t="s">
        <v>62</v>
      </c>
      <c r="C60" s="13" t="s">
        <v>33</v>
      </c>
      <c r="D60" s="67" t="s">
        <v>444</v>
      </c>
      <c r="E60" s="121" t="s">
        <v>39</v>
      </c>
      <c r="F60" s="122"/>
      <c r="G60" s="50" t="s">
        <v>18</v>
      </c>
      <c r="H60" s="49">
        <f t="shared" si="9"/>
        <v>46278.5</v>
      </c>
      <c r="I60" s="49">
        <f t="shared" si="9"/>
        <v>0</v>
      </c>
      <c r="J60" s="49">
        <f t="shared" si="9"/>
        <v>0</v>
      </c>
    </row>
    <row r="61" spans="1:10" ht="33" customHeight="1">
      <c r="A61" s="61"/>
      <c r="B61" s="66" t="s">
        <v>63</v>
      </c>
      <c r="C61" s="13" t="s">
        <v>102</v>
      </c>
      <c r="D61" s="67" t="s">
        <v>444</v>
      </c>
      <c r="E61" s="121" t="s">
        <v>39</v>
      </c>
      <c r="F61" s="122"/>
      <c r="G61" s="50" t="s">
        <v>28</v>
      </c>
      <c r="H61" s="76">
        <v>46278.5</v>
      </c>
      <c r="I61" s="49">
        <v>0</v>
      </c>
      <c r="J61" s="49">
        <v>0</v>
      </c>
    </row>
    <row r="62" spans="1:10" ht="141.75" customHeight="1">
      <c r="A62" s="61"/>
      <c r="B62" s="66" t="s">
        <v>126</v>
      </c>
      <c r="C62" s="75" t="s">
        <v>413</v>
      </c>
      <c r="D62" s="67" t="s">
        <v>414</v>
      </c>
      <c r="E62" s="124"/>
      <c r="F62" s="125"/>
      <c r="G62" s="50"/>
      <c r="H62" s="49">
        <f>H63</f>
        <v>237300</v>
      </c>
      <c r="I62" s="49">
        <f aca="true" t="shared" si="10" ref="I62:J65">I63</f>
        <v>0</v>
      </c>
      <c r="J62" s="49">
        <f t="shared" si="10"/>
        <v>0</v>
      </c>
    </row>
    <row r="63" spans="1:10" ht="62.25">
      <c r="A63" s="61"/>
      <c r="B63" s="66" t="s">
        <v>127</v>
      </c>
      <c r="C63" s="14" t="s">
        <v>208</v>
      </c>
      <c r="D63" s="67" t="s">
        <v>414</v>
      </c>
      <c r="E63" s="124">
        <v>200</v>
      </c>
      <c r="F63" s="125"/>
      <c r="G63" s="50"/>
      <c r="H63" s="49">
        <f>H64</f>
        <v>237300</v>
      </c>
      <c r="I63" s="49">
        <f t="shared" si="10"/>
        <v>0</v>
      </c>
      <c r="J63" s="49">
        <f t="shared" si="10"/>
        <v>0</v>
      </c>
    </row>
    <row r="64" spans="1:10" ht="63.75" customHeight="1">
      <c r="A64" s="61"/>
      <c r="B64" s="66" t="s">
        <v>128</v>
      </c>
      <c r="C64" s="13" t="s">
        <v>98</v>
      </c>
      <c r="D64" s="67" t="s">
        <v>414</v>
      </c>
      <c r="E64" s="121" t="s">
        <v>39</v>
      </c>
      <c r="F64" s="122"/>
      <c r="G64" s="50"/>
      <c r="H64" s="49">
        <f>H65</f>
        <v>237300</v>
      </c>
      <c r="I64" s="49">
        <f t="shared" si="10"/>
        <v>0</v>
      </c>
      <c r="J64" s="49">
        <f t="shared" si="10"/>
        <v>0</v>
      </c>
    </row>
    <row r="65" spans="1:10" ht="30.75">
      <c r="A65" s="61"/>
      <c r="B65" s="66" t="s">
        <v>64</v>
      </c>
      <c r="C65" s="13" t="s">
        <v>21</v>
      </c>
      <c r="D65" s="67" t="s">
        <v>414</v>
      </c>
      <c r="E65" s="124">
        <v>240</v>
      </c>
      <c r="F65" s="125"/>
      <c r="G65" s="50" t="s">
        <v>22</v>
      </c>
      <c r="H65" s="49">
        <f>H66</f>
        <v>237300</v>
      </c>
      <c r="I65" s="49">
        <f t="shared" si="10"/>
        <v>0</v>
      </c>
      <c r="J65" s="49">
        <f t="shared" si="10"/>
        <v>0</v>
      </c>
    </row>
    <row r="66" spans="1:12" ht="18">
      <c r="A66" s="61"/>
      <c r="B66" s="66" t="s">
        <v>65</v>
      </c>
      <c r="C66" s="13" t="s">
        <v>94</v>
      </c>
      <c r="D66" s="67" t="s">
        <v>414</v>
      </c>
      <c r="E66" s="121" t="s">
        <v>39</v>
      </c>
      <c r="F66" s="122"/>
      <c r="G66" s="50" t="s">
        <v>23</v>
      </c>
      <c r="H66" s="49">
        <v>237300</v>
      </c>
      <c r="I66" s="49">
        <v>0</v>
      </c>
      <c r="J66" s="49">
        <v>0</v>
      </c>
      <c r="K66" s="6"/>
      <c r="L66" s="6"/>
    </row>
    <row r="67" spans="1:12" ht="132.75" customHeight="1">
      <c r="A67" s="61"/>
      <c r="B67" s="66" t="s">
        <v>66</v>
      </c>
      <c r="C67" s="14" t="s">
        <v>495</v>
      </c>
      <c r="D67" s="67" t="s">
        <v>494</v>
      </c>
      <c r="E67" s="124"/>
      <c r="F67" s="125"/>
      <c r="G67" s="50"/>
      <c r="H67" s="49">
        <f>H68</f>
        <v>2477588.6</v>
      </c>
      <c r="I67" s="49">
        <f aca="true" t="shared" si="11" ref="I67:J70">I68</f>
        <v>0</v>
      </c>
      <c r="J67" s="49">
        <f t="shared" si="11"/>
        <v>0</v>
      </c>
      <c r="K67" s="6"/>
      <c r="L67" s="6"/>
    </row>
    <row r="68" spans="1:12" ht="62.25">
      <c r="A68" s="61"/>
      <c r="B68" s="66" t="s">
        <v>67</v>
      </c>
      <c r="C68" s="14" t="s">
        <v>208</v>
      </c>
      <c r="D68" s="67" t="s">
        <v>494</v>
      </c>
      <c r="E68" s="124">
        <v>200</v>
      </c>
      <c r="F68" s="125"/>
      <c r="G68" s="50"/>
      <c r="H68" s="49">
        <f>H69</f>
        <v>2477588.6</v>
      </c>
      <c r="I68" s="49">
        <f t="shared" si="11"/>
        <v>0</v>
      </c>
      <c r="J68" s="49">
        <f t="shared" si="11"/>
        <v>0</v>
      </c>
      <c r="K68" s="6"/>
      <c r="L68" s="6"/>
    </row>
    <row r="69" spans="1:12" ht="62.25">
      <c r="A69" s="61"/>
      <c r="B69" s="66" t="s">
        <v>68</v>
      </c>
      <c r="C69" s="13" t="s">
        <v>98</v>
      </c>
      <c r="D69" s="67" t="s">
        <v>494</v>
      </c>
      <c r="E69" s="121" t="s">
        <v>39</v>
      </c>
      <c r="F69" s="122"/>
      <c r="G69" s="50"/>
      <c r="H69" s="49">
        <f>H70</f>
        <v>2477588.6</v>
      </c>
      <c r="I69" s="49">
        <f t="shared" si="11"/>
        <v>0</v>
      </c>
      <c r="J69" s="49">
        <f t="shared" si="11"/>
        <v>0</v>
      </c>
      <c r="K69" s="6"/>
      <c r="L69" s="6"/>
    </row>
    <row r="70" spans="1:12" ht="30.75">
      <c r="A70" s="61"/>
      <c r="B70" s="66" t="s">
        <v>69</v>
      </c>
      <c r="C70" s="13" t="s">
        <v>21</v>
      </c>
      <c r="D70" s="67" t="s">
        <v>494</v>
      </c>
      <c r="E70" s="124">
        <v>240</v>
      </c>
      <c r="F70" s="125"/>
      <c r="G70" s="50" t="s">
        <v>22</v>
      </c>
      <c r="H70" s="49">
        <f>H71</f>
        <v>2477588.6</v>
      </c>
      <c r="I70" s="49">
        <f t="shared" si="11"/>
        <v>0</v>
      </c>
      <c r="J70" s="49">
        <f t="shared" si="11"/>
        <v>0</v>
      </c>
      <c r="K70" s="6"/>
      <c r="L70" s="6"/>
    </row>
    <row r="71" spans="1:12" ht="18">
      <c r="A71" s="61"/>
      <c r="B71" s="66" t="s">
        <v>70</v>
      </c>
      <c r="C71" s="13" t="s">
        <v>94</v>
      </c>
      <c r="D71" s="67" t="s">
        <v>494</v>
      </c>
      <c r="E71" s="121" t="s">
        <v>39</v>
      </c>
      <c r="F71" s="122"/>
      <c r="G71" s="50" t="s">
        <v>23</v>
      </c>
      <c r="H71" s="49">
        <v>2477588.6</v>
      </c>
      <c r="I71" s="49">
        <v>0</v>
      </c>
      <c r="J71" s="49">
        <v>0</v>
      </c>
      <c r="K71" s="6"/>
      <c r="L71" s="6"/>
    </row>
    <row r="72" spans="1:12" ht="171">
      <c r="A72" s="61"/>
      <c r="B72" s="66" t="s">
        <v>71</v>
      </c>
      <c r="C72" s="13" t="s">
        <v>493</v>
      </c>
      <c r="D72" s="114" t="s">
        <v>502</v>
      </c>
      <c r="E72" s="124"/>
      <c r="F72" s="125"/>
      <c r="G72" s="50"/>
      <c r="H72" s="115">
        <f>H73</f>
        <v>20100</v>
      </c>
      <c r="I72" s="115">
        <f aca="true" t="shared" si="12" ref="I72:J75">I73</f>
        <v>0</v>
      </c>
      <c r="J72" s="115">
        <f t="shared" si="12"/>
        <v>0</v>
      </c>
      <c r="K72" s="6"/>
      <c r="L72" s="6"/>
    </row>
    <row r="73" spans="1:12" ht="62.25">
      <c r="A73" s="61"/>
      <c r="B73" s="66" t="s">
        <v>72</v>
      </c>
      <c r="C73" s="14" t="s">
        <v>208</v>
      </c>
      <c r="D73" s="114" t="s">
        <v>502</v>
      </c>
      <c r="E73" s="124">
        <v>200</v>
      </c>
      <c r="F73" s="125"/>
      <c r="G73" s="50"/>
      <c r="H73" s="115">
        <f>H74</f>
        <v>20100</v>
      </c>
      <c r="I73" s="115">
        <f t="shared" si="12"/>
        <v>0</v>
      </c>
      <c r="J73" s="115">
        <f t="shared" si="12"/>
        <v>0</v>
      </c>
      <c r="K73" s="6"/>
      <c r="L73" s="6"/>
    </row>
    <row r="74" spans="1:12" ht="62.25">
      <c r="A74" s="61"/>
      <c r="B74" s="66" t="s">
        <v>73</v>
      </c>
      <c r="C74" s="13" t="s">
        <v>98</v>
      </c>
      <c r="D74" s="114" t="s">
        <v>502</v>
      </c>
      <c r="E74" s="121" t="s">
        <v>39</v>
      </c>
      <c r="F74" s="122"/>
      <c r="G74" s="50"/>
      <c r="H74" s="115">
        <f>H75</f>
        <v>20100</v>
      </c>
      <c r="I74" s="115">
        <f t="shared" si="12"/>
        <v>0</v>
      </c>
      <c r="J74" s="115">
        <f t="shared" si="12"/>
        <v>0</v>
      </c>
      <c r="K74" s="6"/>
      <c r="L74" s="6"/>
    </row>
    <row r="75" spans="1:12" ht="30.75">
      <c r="A75" s="61"/>
      <c r="B75" s="66" t="s">
        <v>75</v>
      </c>
      <c r="C75" s="13" t="s">
        <v>21</v>
      </c>
      <c r="D75" s="114" t="s">
        <v>502</v>
      </c>
      <c r="E75" s="124">
        <v>240</v>
      </c>
      <c r="F75" s="125"/>
      <c r="G75" s="50" t="s">
        <v>22</v>
      </c>
      <c r="H75" s="116">
        <f>H76</f>
        <v>20100</v>
      </c>
      <c r="I75" s="116">
        <f t="shared" si="12"/>
        <v>0</v>
      </c>
      <c r="J75" s="116">
        <f t="shared" si="12"/>
        <v>0</v>
      </c>
      <c r="K75" s="113"/>
      <c r="L75" s="6"/>
    </row>
    <row r="76" spans="1:12" ht="18">
      <c r="A76" s="61"/>
      <c r="B76" s="66" t="s">
        <v>76</v>
      </c>
      <c r="C76" s="93" t="s">
        <v>449</v>
      </c>
      <c r="D76" s="114" t="s">
        <v>502</v>
      </c>
      <c r="E76" s="121" t="s">
        <v>39</v>
      </c>
      <c r="F76" s="122"/>
      <c r="G76" s="50" t="s">
        <v>445</v>
      </c>
      <c r="H76" s="116">
        <v>20100</v>
      </c>
      <c r="I76" s="115">
        <v>0</v>
      </c>
      <c r="J76" s="115">
        <v>0</v>
      </c>
      <c r="K76" s="113"/>
      <c r="L76" s="6"/>
    </row>
    <row r="77" spans="1:12" ht="130.5" customHeight="1">
      <c r="A77" s="61"/>
      <c r="B77" s="66" t="s">
        <v>77</v>
      </c>
      <c r="C77" s="13" t="s">
        <v>326</v>
      </c>
      <c r="D77" s="67" t="s">
        <v>210</v>
      </c>
      <c r="E77" s="71"/>
      <c r="F77" s="72"/>
      <c r="G77" s="50"/>
      <c r="H77" s="49">
        <f>H83+H88+H108+H78+H103+H128+H93+H123+H98+H118+H113</f>
        <v>39571346.89</v>
      </c>
      <c r="I77" s="49">
        <f>I83+I88+I108+I78+I103+I128+I93+I123</f>
        <v>22068451</v>
      </c>
      <c r="J77" s="49">
        <f>J83+J88+J108+J78+J103+J128+J93+J123</f>
        <v>22327517</v>
      </c>
      <c r="K77" s="6"/>
      <c r="L77" s="6"/>
    </row>
    <row r="78" spans="1:10" ht="96" customHeight="1">
      <c r="A78" s="61"/>
      <c r="B78" s="66" t="s">
        <v>160</v>
      </c>
      <c r="C78" s="13" t="s">
        <v>378</v>
      </c>
      <c r="D78" s="67" t="s">
        <v>377</v>
      </c>
      <c r="E78" s="67"/>
      <c r="F78" s="67" t="s">
        <v>377</v>
      </c>
      <c r="G78" s="50"/>
      <c r="H78" s="49">
        <f aca="true" t="shared" si="13" ref="H78:J81">H79</f>
        <v>0.04</v>
      </c>
      <c r="I78" s="49">
        <f t="shared" si="13"/>
        <v>0</v>
      </c>
      <c r="J78" s="49">
        <f t="shared" si="13"/>
        <v>0</v>
      </c>
    </row>
    <row r="79" spans="1:10" ht="46.5" customHeight="1">
      <c r="A79" s="61"/>
      <c r="B79" s="66" t="s">
        <v>161</v>
      </c>
      <c r="C79" s="14" t="s">
        <v>207</v>
      </c>
      <c r="D79" s="67" t="s">
        <v>377</v>
      </c>
      <c r="E79" s="67" t="s">
        <v>47</v>
      </c>
      <c r="F79" s="67" t="s">
        <v>377</v>
      </c>
      <c r="G79" s="50"/>
      <c r="H79" s="49">
        <f t="shared" si="13"/>
        <v>0.04</v>
      </c>
      <c r="I79" s="49">
        <f t="shared" si="13"/>
        <v>0</v>
      </c>
      <c r="J79" s="49">
        <f t="shared" si="13"/>
        <v>0</v>
      </c>
    </row>
    <row r="80" spans="1:10" ht="46.5" customHeight="1">
      <c r="A80" s="61"/>
      <c r="B80" s="66" t="s">
        <v>162</v>
      </c>
      <c r="C80" s="14" t="s">
        <v>48</v>
      </c>
      <c r="D80" s="67" t="s">
        <v>377</v>
      </c>
      <c r="E80" s="67" t="s">
        <v>119</v>
      </c>
      <c r="F80" s="67" t="s">
        <v>377</v>
      </c>
      <c r="G80" s="50" t="s">
        <v>9</v>
      </c>
      <c r="H80" s="49">
        <f>H81</f>
        <v>0.04</v>
      </c>
      <c r="I80" s="49">
        <f t="shared" si="13"/>
        <v>0</v>
      </c>
      <c r="J80" s="49">
        <f t="shared" si="13"/>
        <v>0</v>
      </c>
    </row>
    <row r="81" spans="1:10" ht="22.5" customHeight="1">
      <c r="A81" s="61"/>
      <c r="B81" s="66" t="s">
        <v>163</v>
      </c>
      <c r="C81" s="14" t="s">
        <v>8</v>
      </c>
      <c r="D81" s="67" t="s">
        <v>377</v>
      </c>
      <c r="E81" s="71" t="s">
        <v>119</v>
      </c>
      <c r="F81" s="72"/>
      <c r="G81" s="50" t="s">
        <v>9</v>
      </c>
      <c r="H81" s="49">
        <f>H82</f>
        <v>0.04</v>
      </c>
      <c r="I81" s="49">
        <f t="shared" si="13"/>
        <v>0</v>
      </c>
      <c r="J81" s="49">
        <f t="shared" si="13"/>
        <v>0</v>
      </c>
    </row>
    <row r="82" spans="1:10" ht="21" customHeight="1">
      <c r="A82" s="61"/>
      <c r="B82" s="66" t="s">
        <v>129</v>
      </c>
      <c r="C82" s="14" t="s">
        <v>177</v>
      </c>
      <c r="D82" s="67" t="s">
        <v>377</v>
      </c>
      <c r="E82" s="71" t="s">
        <v>119</v>
      </c>
      <c r="F82" s="72"/>
      <c r="G82" s="50" t="s">
        <v>171</v>
      </c>
      <c r="H82" s="49">
        <v>0.04</v>
      </c>
      <c r="I82" s="49">
        <v>0</v>
      </c>
      <c r="J82" s="49">
        <v>0</v>
      </c>
    </row>
    <row r="83" spans="1:10" ht="144.75" customHeight="1">
      <c r="A83" s="61"/>
      <c r="B83" s="66" t="s">
        <v>80</v>
      </c>
      <c r="C83" s="14" t="s">
        <v>408</v>
      </c>
      <c r="D83" s="67" t="s">
        <v>172</v>
      </c>
      <c r="E83" s="71"/>
      <c r="F83" s="72"/>
      <c r="G83" s="50"/>
      <c r="H83" s="49">
        <f>H84</f>
        <v>7467201.93</v>
      </c>
      <c r="I83" s="49">
        <f>I84</f>
        <v>7467200</v>
      </c>
      <c r="J83" s="49">
        <f>J84</f>
        <v>7467200</v>
      </c>
    </row>
    <row r="84" spans="1:10" ht="26.25" customHeight="1">
      <c r="A84" s="61"/>
      <c r="B84" s="66" t="s">
        <v>81</v>
      </c>
      <c r="C84" s="13" t="s">
        <v>95</v>
      </c>
      <c r="D84" s="67" t="s">
        <v>172</v>
      </c>
      <c r="E84" s="71" t="s">
        <v>91</v>
      </c>
      <c r="F84" s="72"/>
      <c r="G84" s="50"/>
      <c r="H84" s="49">
        <f>H86</f>
        <v>7467201.93</v>
      </c>
      <c r="I84" s="49">
        <f>I86</f>
        <v>7467200</v>
      </c>
      <c r="J84" s="49">
        <f>J86</f>
        <v>7467200</v>
      </c>
    </row>
    <row r="85" spans="1:10" ht="76.5" customHeight="1">
      <c r="A85" s="61"/>
      <c r="B85" s="66" t="s">
        <v>92</v>
      </c>
      <c r="C85" s="14" t="s">
        <v>410</v>
      </c>
      <c r="D85" s="67" t="s">
        <v>172</v>
      </c>
      <c r="E85" s="71" t="s">
        <v>173</v>
      </c>
      <c r="F85" s="72"/>
      <c r="G85" s="50" t="s">
        <v>9</v>
      </c>
      <c r="H85" s="49">
        <f aca="true" t="shared" si="14" ref="H85:J86">H86</f>
        <v>7467201.93</v>
      </c>
      <c r="I85" s="49">
        <f t="shared" si="14"/>
        <v>7467200</v>
      </c>
      <c r="J85" s="49">
        <f t="shared" si="14"/>
        <v>7467200</v>
      </c>
    </row>
    <row r="86" spans="1:10" ht="18">
      <c r="A86" s="61"/>
      <c r="B86" s="66" t="s">
        <v>82</v>
      </c>
      <c r="C86" s="14" t="s">
        <v>8</v>
      </c>
      <c r="D86" s="67" t="s">
        <v>172</v>
      </c>
      <c r="E86" s="71" t="s">
        <v>173</v>
      </c>
      <c r="F86" s="72"/>
      <c r="G86" s="50" t="s">
        <v>9</v>
      </c>
      <c r="H86" s="49">
        <f t="shared" si="14"/>
        <v>7467201.93</v>
      </c>
      <c r="I86" s="49">
        <f t="shared" si="14"/>
        <v>7467200</v>
      </c>
      <c r="J86" s="49">
        <f t="shared" si="14"/>
        <v>7467200</v>
      </c>
    </row>
    <row r="87" spans="1:10" ht="21" customHeight="1">
      <c r="A87" s="61">
        <v>39</v>
      </c>
      <c r="B87" s="66" t="s">
        <v>242</v>
      </c>
      <c r="C87" s="14" t="s">
        <v>177</v>
      </c>
      <c r="D87" s="67" t="s">
        <v>172</v>
      </c>
      <c r="E87" s="121" t="s">
        <v>173</v>
      </c>
      <c r="F87" s="122"/>
      <c r="G87" s="50" t="s">
        <v>171</v>
      </c>
      <c r="H87" s="49">
        <v>7467201.93</v>
      </c>
      <c r="I87" s="49">
        <v>7467200</v>
      </c>
      <c r="J87" s="49">
        <v>7467200</v>
      </c>
    </row>
    <row r="88" spans="1:10" ht="73.5" customHeight="1">
      <c r="A88" s="61"/>
      <c r="B88" s="66" t="s">
        <v>243</v>
      </c>
      <c r="C88" s="13" t="s">
        <v>336</v>
      </c>
      <c r="D88" s="67" t="s">
        <v>146</v>
      </c>
      <c r="E88" s="71"/>
      <c r="F88" s="72"/>
      <c r="G88" s="50"/>
      <c r="H88" s="49">
        <f aca="true" t="shared" si="15" ref="H88:J89">H89</f>
        <v>2478809.74</v>
      </c>
      <c r="I88" s="49">
        <f t="shared" si="15"/>
        <v>1670750</v>
      </c>
      <c r="J88" s="49">
        <f t="shared" si="15"/>
        <v>1881266</v>
      </c>
    </row>
    <row r="89" spans="1:10" ht="62.25">
      <c r="A89" s="61">
        <v>40</v>
      </c>
      <c r="B89" s="66" t="s">
        <v>244</v>
      </c>
      <c r="C89" s="14" t="s">
        <v>203</v>
      </c>
      <c r="D89" s="67" t="s">
        <v>146</v>
      </c>
      <c r="E89" s="121" t="s">
        <v>47</v>
      </c>
      <c r="F89" s="122"/>
      <c r="G89" s="50"/>
      <c r="H89" s="49">
        <f t="shared" si="15"/>
        <v>2478809.74</v>
      </c>
      <c r="I89" s="49">
        <f t="shared" si="15"/>
        <v>1670750</v>
      </c>
      <c r="J89" s="49">
        <f t="shared" si="15"/>
        <v>1881266</v>
      </c>
    </row>
    <row r="90" spans="1:10" ht="30" customHeight="1">
      <c r="A90" s="61">
        <v>41</v>
      </c>
      <c r="B90" s="66" t="s">
        <v>245</v>
      </c>
      <c r="C90" s="13" t="s">
        <v>98</v>
      </c>
      <c r="D90" s="67" t="s">
        <v>146</v>
      </c>
      <c r="E90" s="121" t="s">
        <v>39</v>
      </c>
      <c r="F90" s="122"/>
      <c r="G90" s="50"/>
      <c r="H90" s="49">
        <f>H92</f>
        <v>2478809.74</v>
      </c>
      <c r="I90" s="49">
        <f>I92</f>
        <v>1670750</v>
      </c>
      <c r="J90" s="49">
        <f>J92</f>
        <v>1881266</v>
      </c>
    </row>
    <row r="91" spans="1:10" ht="16.5" customHeight="1">
      <c r="A91" s="61"/>
      <c r="B91" s="66" t="s">
        <v>246</v>
      </c>
      <c r="C91" s="14" t="s">
        <v>8</v>
      </c>
      <c r="D91" s="67" t="s">
        <v>146</v>
      </c>
      <c r="E91" s="71" t="s">
        <v>39</v>
      </c>
      <c r="F91" s="72"/>
      <c r="G91" s="50" t="s">
        <v>9</v>
      </c>
      <c r="H91" s="49">
        <f>H92</f>
        <v>2478809.74</v>
      </c>
      <c r="I91" s="49">
        <f>I92</f>
        <v>1670750</v>
      </c>
      <c r="J91" s="49">
        <f>J92</f>
        <v>1881266</v>
      </c>
    </row>
    <row r="92" spans="1:10" ht="18" customHeight="1">
      <c r="A92" s="61">
        <v>43</v>
      </c>
      <c r="B92" s="66" t="s">
        <v>247</v>
      </c>
      <c r="C92" s="14" t="s">
        <v>96</v>
      </c>
      <c r="D92" s="67" t="s">
        <v>146</v>
      </c>
      <c r="E92" s="121" t="s">
        <v>39</v>
      </c>
      <c r="F92" s="122"/>
      <c r="G92" s="50" t="s">
        <v>30</v>
      </c>
      <c r="H92" s="49">
        <v>2478809.74</v>
      </c>
      <c r="I92" s="49">
        <v>1670750</v>
      </c>
      <c r="J92" s="77">
        <v>1881266</v>
      </c>
    </row>
    <row r="93" spans="1:10" ht="120" customHeight="1">
      <c r="A93" s="61"/>
      <c r="B93" s="66" t="s">
        <v>248</v>
      </c>
      <c r="C93" s="87" t="s">
        <v>419</v>
      </c>
      <c r="D93" s="88" t="s">
        <v>418</v>
      </c>
      <c r="E93" s="89"/>
      <c r="F93" s="90"/>
      <c r="G93" s="88"/>
      <c r="H93" s="91">
        <f>H94</f>
        <v>1200</v>
      </c>
      <c r="I93" s="91">
        <f aca="true" t="shared" si="16" ref="I93:J96">I94</f>
        <v>1250</v>
      </c>
      <c r="J93" s="91">
        <f t="shared" si="16"/>
        <v>1300</v>
      </c>
    </row>
    <row r="94" spans="1:10" ht="62.25" customHeight="1">
      <c r="A94" s="61"/>
      <c r="B94" s="66" t="s">
        <v>249</v>
      </c>
      <c r="C94" s="87" t="s">
        <v>203</v>
      </c>
      <c r="D94" s="88" t="s">
        <v>418</v>
      </c>
      <c r="E94" s="89" t="s">
        <v>47</v>
      </c>
      <c r="F94" s="90"/>
      <c r="G94" s="88"/>
      <c r="H94" s="91">
        <f>H95</f>
        <v>1200</v>
      </c>
      <c r="I94" s="91">
        <f t="shared" si="16"/>
        <v>1250</v>
      </c>
      <c r="J94" s="91">
        <f t="shared" si="16"/>
        <v>1300</v>
      </c>
    </row>
    <row r="95" spans="1:10" ht="36.75" customHeight="1">
      <c r="A95" s="61"/>
      <c r="B95" s="66" t="s">
        <v>250</v>
      </c>
      <c r="C95" s="92" t="s">
        <v>98</v>
      </c>
      <c r="D95" s="88" t="s">
        <v>418</v>
      </c>
      <c r="E95" s="131" t="s">
        <v>39</v>
      </c>
      <c r="F95" s="132"/>
      <c r="G95" s="88"/>
      <c r="H95" s="91">
        <f>H96</f>
        <v>1200</v>
      </c>
      <c r="I95" s="91">
        <f t="shared" si="16"/>
        <v>1250</v>
      </c>
      <c r="J95" s="91">
        <f t="shared" si="16"/>
        <v>1300</v>
      </c>
    </row>
    <row r="96" spans="1:10" ht="18" customHeight="1">
      <c r="A96" s="61"/>
      <c r="B96" s="66" t="s">
        <v>251</v>
      </c>
      <c r="C96" s="87" t="s">
        <v>8</v>
      </c>
      <c r="D96" s="88" t="s">
        <v>418</v>
      </c>
      <c r="E96" s="89" t="s">
        <v>39</v>
      </c>
      <c r="F96" s="90"/>
      <c r="G96" s="88" t="s">
        <v>9</v>
      </c>
      <c r="H96" s="91">
        <f>H97</f>
        <v>1200</v>
      </c>
      <c r="I96" s="91">
        <f t="shared" si="16"/>
        <v>1250</v>
      </c>
      <c r="J96" s="91">
        <f t="shared" si="16"/>
        <v>1300</v>
      </c>
    </row>
    <row r="97" spans="1:10" ht="18" customHeight="1">
      <c r="A97" s="61"/>
      <c r="B97" s="66" t="s">
        <v>382</v>
      </c>
      <c r="C97" s="87" t="s">
        <v>96</v>
      </c>
      <c r="D97" s="88" t="s">
        <v>418</v>
      </c>
      <c r="E97" s="131" t="s">
        <v>39</v>
      </c>
      <c r="F97" s="132"/>
      <c r="G97" s="88" t="s">
        <v>30</v>
      </c>
      <c r="H97" s="91">
        <v>1200</v>
      </c>
      <c r="I97" s="91">
        <v>1250</v>
      </c>
      <c r="J97" s="91">
        <v>1300</v>
      </c>
    </row>
    <row r="98" spans="1:10" ht="117.75" customHeight="1">
      <c r="A98" s="61"/>
      <c r="B98" s="66" t="s">
        <v>383</v>
      </c>
      <c r="C98" s="87" t="s">
        <v>488</v>
      </c>
      <c r="D98" s="88" t="s">
        <v>487</v>
      </c>
      <c r="E98" s="89"/>
      <c r="F98" s="90"/>
      <c r="G98" s="88"/>
      <c r="H98" s="91">
        <f>H99</f>
        <v>21614</v>
      </c>
      <c r="I98" s="91">
        <f aca="true" t="shared" si="17" ref="I98:J101">I99</f>
        <v>0</v>
      </c>
      <c r="J98" s="91">
        <f t="shared" si="17"/>
        <v>0</v>
      </c>
    </row>
    <row r="99" spans="1:10" ht="18" customHeight="1">
      <c r="A99" s="61"/>
      <c r="B99" s="66" t="s">
        <v>384</v>
      </c>
      <c r="C99" s="87" t="s">
        <v>203</v>
      </c>
      <c r="D99" s="88" t="s">
        <v>487</v>
      </c>
      <c r="E99" s="89" t="s">
        <v>47</v>
      </c>
      <c r="F99" s="90"/>
      <c r="G99" s="88"/>
      <c r="H99" s="91">
        <f>H100</f>
        <v>21614</v>
      </c>
      <c r="I99" s="91">
        <f t="shared" si="17"/>
        <v>0</v>
      </c>
      <c r="J99" s="91">
        <f t="shared" si="17"/>
        <v>0</v>
      </c>
    </row>
    <row r="100" spans="1:10" ht="18" customHeight="1">
      <c r="A100" s="61"/>
      <c r="B100" s="66" t="s">
        <v>385</v>
      </c>
      <c r="C100" s="92" t="s">
        <v>98</v>
      </c>
      <c r="D100" s="88" t="s">
        <v>487</v>
      </c>
      <c r="E100" s="131" t="s">
        <v>39</v>
      </c>
      <c r="F100" s="132"/>
      <c r="G100" s="88"/>
      <c r="H100" s="91">
        <f>H101</f>
        <v>21614</v>
      </c>
      <c r="I100" s="91">
        <f t="shared" si="17"/>
        <v>0</v>
      </c>
      <c r="J100" s="91">
        <f t="shared" si="17"/>
        <v>0</v>
      </c>
    </row>
    <row r="101" spans="1:10" ht="18" customHeight="1">
      <c r="A101" s="61"/>
      <c r="B101" s="66" t="s">
        <v>386</v>
      </c>
      <c r="C101" s="87" t="s">
        <v>8</v>
      </c>
      <c r="D101" s="88" t="s">
        <v>487</v>
      </c>
      <c r="E101" s="89" t="s">
        <v>39</v>
      </c>
      <c r="F101" s="90"/>
      <c r="G101" s="88" t="s">
        <v>9</v>
      </c>
      <c r="H101" s="91">
        <f>H102</f>
        <v>21614</v>
      </c>
      <c r="I101" s="91">
        <f t="shared" si="17"/>
        <v>0</v>
      </c>
      <c r="J101" s="91">
        <f t="shared" si="17"/>
        <v>0</v>
      </c>
    </row>
    <row r="102" spans="1:10" ht="18" customHeight="1">
      <c r="A102" s="61"/>
      <c r="B102" s="66" t="s">
        <v>387</v>
      </c>
      <c r="C102" s="87" t="s">
        <v>96</v>
      </c>
      <c r="D102" s="88" t="s">
        <v>487</v>
      </c>
      <c r="E102" s="131" t="s">
        <v>39</v>
      </c>
      <c r="F102" s="132"/>
      <c r="G102" s="88" t="s">
        <v>30</v>
      </c>
      <c r="H102" s="91">
        <v>21614</v>
      </c>
      <c r="I102" s="91">
        <v>0</v>
      </c>
      <c r="J102" s="91">
        <v>0</v>
      </c>
    </row>
    <row r="103" spans="1:10" ht="141" customHeight="1">
      <c r="A103" s="61"/>
      <c r="B103" s="66" t="s">
        <v>388</v>
      </c>
      <c r="C103" s="100" t="s">
        <v>380</v>
      </c>
      <c r="D103" s="67" t="s">
        <v>379</v>
      </c>
      <c r="E103" s="71"/>
      <c r="F103" s="72"/>
      <c r="G103" s="50"/>
      <c r="H103" s="49">
        <f>H104</f>
        <v>59652.33</v>
      </c>
      <c r="I103" s="49">
        <f aca="true" t="shared" si="18" ref="I103:J106">I104</f>
        <v>116051</v>
      </c>
      <c r="J103" s="49">
        <f t="shared" si="18"/>
        <v>116051</v>
      </c>
    </row>
    <row r="104" spans="1:10" ht="18" customHeight="1">
      <c r="A104" s="61"/>
      <c r="B104" s="66" t="s">
        <v>389</v>
      </c>
      <c r="C104" s="93" t="s">
        <v>156</v>
      </c>
      <c r="D104" s="67" t="s">
        <v>379</v>
      </c>
      <c r="E104" s="71" t="s">
        <v>83</v>
      </c>
      <c r="F104" s="72"/>
      <c r="G104" s="50"/>
      <c r="H104" s="49">
        <f>H105</f>
        <v>59652.33</v>
      </c>
      <c r="I104" s="49">
        <f t="shared" si="18"/>
        <v>116051</v>
      </c>
      <c r="J104" s="49">
        <f t="shared" si="18"/>
        <v>116051</v>
      </c>
    </row>
    <row r="105" spans="1:10" ht="31.5" customHeight="1">
      <c r="A105" s="61"/>
      <c r="B105" s="66" t="s">
        <v>390</v>
      </c>
      <c r="C105" s="93" t="s">
        <v>187</v>
      </c>
      <c r="D105" s="67" t="s">
        <v>379</v>
      </c>
      <c r="E105" s="71" t="s">
        <v>186</v>
      </c>
      <c r="F105" s="72"/>
      <c r="G105" s="50"/>
      <c r="H105" s="49">
        <f>H106</f>
        <v>59652.33</v>
      </c>
      <c r="I105" s="49">
        <f t="shared" si="18"/>
        <v>116051</v>
      </c>
      <c r="J105" s="49">
        <f t="shared" si="18"/>
        <v>116051</v>
      </c>
    </row>
    <row r="106" spans="1:10" ht="18" customHeight="1">
      <c r="A106" s="61"/>
      <c r="B106" s="66" t="s">
        <v>93</v>
      </c>
      <c r="C106" s="14" t="s">
        <v>8</v>
      </c>
      <c r="D106" s="67" t="s">
        <v>379</v>
      </c>
      <c r="E106" s="71" t="s">
        <v>186</v>
      </c>
      <c r="F106" s="72"/>
      <c r="G106" s="50" t="s">
        <v>9</v>
      </c>
      <c r="H106" s="49">
        <f>H107</f>
        <v>59652.33</v>
      </c>
      <c r="I106" s="49">
        <f t="shared" si="18"/>
        <v>116051</v>
      </c>
      <c r="J106" s="49">
        <f t="shared" si="18"/>
        <v>116051</v>
      </c>
    </row>
    <row r="107" spans="1:10" ht="18" customHeight="1">
      <c r="A107" s="61"/>
      <c r="B107" s="66" t="s">
        <v>41</v>
      </c>
      <c r="C107" s="14" t="s">
        <v>96</v>
      </c>
      <c r="D107" s="67" t="s">
        <v>379</v>
      </c>
      <c r="E107" s="121" t="s">
        <v>186</v>
      </c>
      <c r="F107" s="122"/>
      <c r="G107" s="50" t="s">
        <v>30</v>
      </c>
      <c r="H107" s="49">
        <v>59652.33</v>
      </c>
      <c r="I107" s="49">
        <v>116051</v>
      </c>
      <c r="J107" s="77">
        <v>116051</v>
      </c>
    </row>
    <row r="108" spans="1:10" ht="94.5" customHeight="1">
      <c r="A108" s="61"/>
      <c r="B108" s="66" t="s">
        <v>174</v>
      </c>
      <c r="C108" s="14" t="s">
        <v>375</v>
      </c>
      <c r="D108" s="67" t="s">
        <v>412</v>
      </c>
      <c r="E108" s="71"/>
      <c r="F108" s="72"/>
      <c r="G108" s="50"/>
      <c r="H108" s="49">
        <f>H109</f>
        <v>293640</v>
      </c>
      <c r="I108" s="49">
        <f aca="true" t="shared" si="19" ref="I108:J111">I109</f>
        <v>0</v>
      </c>
      <c r="J108" s="49">
        <f t="shared" si="19"/>
        <v>0</v>
      </c>
    </row>
    <row r="109" spans="1:10" ht="18" customHeight="1">
      <c r="A109" s="61"/>
      <c r="B109" s="66" t="s">
        <v>175</v>
      </c>
      <c r="C109" s="14" t="s">
        <v>203</v>
      </c>
      <c r="D109" s="67" t="s">
        <v>412</v>
      </c>
      <c r="E109" s="71" t="s">
        <v>47</v>
      </c>
      <c r="F109" s="72"/>
      <c r="G109" s="50"/>
      <c r="H109" s="49">
        <f>H110</f>
        <v>293640</v>
      </c>
      <c r="I109" s="49">
        <f t="shared" si="19"/>
        <v>0</v>
      </c>
      <c r="J109" s="49">
        <f t="shared" si="19"/>
        <v>0</v>
      </c>
    </row>
    <row r="110" spans="1:10" ht="18" customHeight="1">
      <c r="A110" s="61"/>
      <c r="B110" s="66" t="s">
        <v>104</v>
      </c>
      <c r="C110" s="13" t="s">
        <v>98</v>
      </c>
      <c r="D110" s="67" t="s">
        <v>412</v>
      </c>
      <c r="E110" s="71" t="s">
        <v>39</v>
      </c>
      <c r="F110" s="72"/>
      <c r="G110" s="50"/>
      <c r="H110" s="49">
        <f>H111</f>
        <v>293640</v>
      </c>
      <c r="I110" s="49">
        <f t="shared" si="19"/>
        <v>0</v>
      </c>
      <c r="J110" s="49">
        <f t="shared" si="19"/>
        <v>0</v>
      </c>
    </row>
    <row r="111" spans="1:10" ht="18" customHeight="1">
      <c r="A111" s="61"/>
      <c r="B111" s="66" t="s">
        <v>105</v>
      </c>
      <c r="C111" s="14" t="s">
        <v>8</v>
      </c>
      <c r="D111" s="67" t="s">
        <v>412</v>
      </c>
      <c r="E111" s="71" t="s">
        <v>39</v>
      </c>
      <c r="F111" s="72"/>
      <c r="G111" s="50" t="s">
        <v>9</v>
      </c>
      <c r="H111" s="49">
        <f>H112</f>
        <v>293640</v>
      </c>
      <c r="I111" s="49">
        <f t="shared" si="19"/>
        <v>0</v>
      </c>
      <c r="J111" s="49">
        <f t="shared" si="19"/>
        <v>0</v>
      </c>
    </row>
    <row r="112" spans="1:10" ht="18" customHeight="1">
      <c r="A112" s="61"/>
      <c r="B112" s="66" t="s">
        <v>106</v>
      </c>
      <c r="C112" s="14" t="s">
        <v>96</v>
      </c>
      <c r="D112" s="67" t="s">
        <v>412</v>
      </c>
      <c r="E112" s="121" t="s">
        <v>39</v>
      </c>
      <c r="F112" s="122"/>
      <c r="G112" s="50" t="s">
        <v>30</v>
      </c>
      <c r="H112" s="49">
        <v>293640</v>
      </c>
      <c r="I112" s="49">
        <v>0</v>
      </c>
      <c r="J112" s="77">
        <v>0</v>
      </c>
    </row>
    <row r="113" spans="1:10" ht="182.25" customHeight="1">
      <c r="A113" s="61"/>
      <c r="B113" s="66" t="s">
        <v>107</v>
      </c>
      <c r="C113" s="14" t="s">
        <v>492</v>
      </c>
      <c r="D113" s="67" t="s">
        <v>491</v>
      </c>
      <c r="E113" s="71"/>
      <c r="F113" s="72"/>
      <c r="G113" s="50"/>
      <c r="H113" s="49">
        <f>H114</f>
        <v>530796.5</v>
      </c>
      <c r="I113" s="49">
        <f aca="true" t="shared" si="20" ref="I113:J115">I114</f>
        <v>0</v>
      </c>
      <c r="J113" s="49">
        <f t="shared" si="20"/>
        <v>0</v>
      </c>
    </row>
    <row r="114" spans="1:10" ht="18" customHeight="1">
      <c r="A114" s="61"/>
      <c r="B114" s="66" t="s">
        <v>108</v>
      </c>
      <c r="C114" s="14" t="s">
        <v>203</v>
      </c>
      <c r="D114" s="67" t="s">
        <v>491</v>
      </c>
      <c r="E114" s="71" t="s">
        <v>47</v>
      </c>
      <c r="F114" s="72"/>
      <c r="G114" s="50"/>
      <c r="H114" s="49">
        <f>H115</f>
        <v>530796.5</v>
      </c>
      <c r="I114" s="49">
        <f t="shared" si="20"/>
        <v>0</v>
      </c>
      <c r="J114" s="49">
        <f t="shared" si="20"/>
        <v>0</v>
      </c>
    </row>
    <row r="115" spans="1:10" ht="60.75" customHeight="1">
      <c r="A115" s="61"/>
      <c r="B115" s="66" t="s">
        <v>109</v>
      </c>
      <c r="C115" s="13" t="s">
        <v>98</v>
      </c>
      <c r="D115" s="67" t="s">
        <v>491</v>
      </c>
      <c r="E115" s="71" t="s">
        <v>39</v>
      </c>
      <c r="F115" s="72"/>
      <c r="G115" s="50"/>
      <c r="H115" s="49">
        <f>H116</f>
        <v>530796.5</v>
      </c>
      <c r="I115" s="49">
        <f t="shared" si="20"/>
        <v>0</v>
      </c>
      <c r="J115" s="49">
        <f t="shared" si="20"/>
        <v>0</v>
      </c>
    </row>
    <row r="116" spans="1:10" ht="18" customHeight="1">
      <c r="A116" s="61"/>
      <c r="B116" s="66" t="s">
        <v>110</v>
      </c>
      <c r="C116" s="14" t="s">
        <v>8</v>
      </c>
      <c r="D116" s="67" t="s">
        <v>491</v>
      </c>
      <c r="E116" s="71" t="s">
        <v>39</v>
      </c>
      <c r="F116" s="72"/>
      <c r="G116" s="50"/>
      <c r="H116" s="49">
        <f>H117</f>
        <v>530796.5</v>
      </c>
      <c r="I116" s="49">
        <f>I117</f>
        <v>0</v>
      </c>
      <c r="J116" s="77">
        <f>J117</f>
        <v>0</v>
      </c>
    </row>
    <row r="117" spans="1:10" ht="30.75" customHeight="1">
      <c r="A117" s="61"/>
      <c r="B117" s="66" t="s">
        <v>103</v>
      </c>
      <c r="C117" s="14" t="s">
        <v>96</v>
      </c>
      <c r="D117" s="67" t="s">
        <v>491</v>
      </c>
      <c r="E117" s="121" t="s">
        <v>39</v>
      </c>
      <c r="F117" s="122"/>
      <c r="G117" s="50" t="s">
        <v>30</v>
      </c>
      <c r="H117" s="49">
        <v>530796.5</v>
      </c>
      <c r="I117" s="49">
        <v>0</v>
      </c>
      <c r="J117" s="77">
        <v>0</v>
      </c>
    </row>
    <row r="118" spans="1:10" ht="174.75" customHeight="1">
      <c r="A118" s="61"/>
      <c r="B118" s="66" t="s">
        <v>296</v>
      </c>
      <c r="C118" s="14" t="s">
        <v>490</v>
      </c>
      <c r="D118" s="88" t="s">
        <v>489</v>
      </c>
      <c r="E118" s="71"/>
      <c r="F118" s="72"/>
      <c r="G118" s="50"/>
      <c r="H118" s="49">
        <f>H119</f>
        <v>21591400</v>
      </c>
      <c r="I118" s="49">
        <f aca="true" t="shared" si="21" ref="I118:J121">I119</f>
        <v>0</v>
      </c>
      <c r="J118" s="49">
        <f t="shared" si="21"/>
        <v>0</v>
      </c>
    </row>
    <row r="119" spans="1:10" ht="18" customHeight="1">
      <c r="A119" s="61"/>
      <c r="B119" s="66" t="s">
        <v>297</v>
      </c>
      <c r="C119" s="14" t="s">
        <v>203</v>
      </c>
      <c r="D119" s="88" t="s">
        <v>489</v>
      </c>
      <c r="E119" s="71" t="s">
        <v>47</v>
      </c>
      <c r="F119" s="72"/>
      <c r="G119" s="50"/>
      <c r="H119" s="49">
        <f>H120</f>
        <v>21591400</v>
      </c>
      <c r="I119" s="49">
        <f t="shared" si="21"/>
        <v>0</v>
      </c>
      <c r="J119" s="49">
        <f t="shared" si="21"/>
        <v>0</v>
      </c>
    </row>
    <row r="120" spans="1:10" ht="18" customHeight="1">
      <c r="A120" s="61"/>
      <c r="B120" s="66" t="s">
        <v>298</v>
      </c>
      <c r="C120" s="13" t="s">
        <v>98</v>
      </c>
      <c r="D120" s="88" t="s">
        <v>489</v>
      </c>
      <c r="E120" s="71" t="s">
        <v>39</v>
      </c>
      <c r="F120" s="72"/>
      <c r="G120" s="50"/>
      <c r="H120" s="49">
        <f>H121</f>
        <v>21591400</v>
      </c>
      <c r="I120" s="49">
        <f t="shared" si="21"/>
        <v>0</v>
      </c>
      <c r="J120" s="49">
        <f t="shared" si="21"/>
        <v>0</v>
      </c>
    </row>
    <row r="121" spans="1:10" ht="18" customHeight="1">
      <c r="A121" s="61"/>
      <c r="B121" s="66" t="s">
        <v>111</v>
      </c>
      <c r="C121" s="14" t="s">
        <v>8</v>
      </c>
      <c r="D121" s="88" t="s">
        <v>489</v>
      </c>
      <c r="E121" s="71" t="s">
        <v>39</v>
      </c>
      <c r="F121" s="72"/>
      <c r="G121" s="50" t="s">
        <v>9</v>
      </c>
      <c r="H121" s="49">
        <f>H122</f>
        <v>21591400</v>
      </c>
      <c r="I121" s="49">
        <f t="shared" si="21"/>
        <v>0</v>
      </c>
      <c r="J121" s="49">
        <f t="shared" si="21"/>
        <v>0</v>
      </c>
    </row>
    <row r="122" spans="1:10" ht="18" customHeight="1">
      <c r="A122" s="61"/>
      <c r="B122" s="66" t="s">
        <v>176</v>
      </c>
      <c r="C122" s="14" t="s">
        <v>96</v>
      </c>
      <c r="D122" s="88" t="s">
        <v>489</v>
      </c>
      <c r="E122" s="121" t="s">
        <v>39</v>
      </c>
      <c r="F122" s="122"/>
      <c r="G122" s="50" t="s">
        <v>30</v>
      </c>
      <c r="H122" s="49">
        <v>21591400</v>
      </c>
      <c r="I122" s="49">
        <v>0</v>
      </c>
      <c r="J122" s="77">
        <v>0</v>
      </c>
    </row>
    <row r="123" spans="1:10" ht="137.25" customHeight="1">
      <c r="A123" s="61"/>
      <c r="B123" s="66" t="s">
        <v>300</v>
      </c>
      <c r="C123" s="87" t="s">
        <v>420</v>
      </c>
      <c r="D123" s="88" t="s">
        <v>415</v>
      </c>
      <c r="E123" s="89"/>
      <c r="F123" s="90"/>
      <c r="G123" s="88"/>
      <c r="H123" s="91">
        <f>H124</f>
        <v>1161800</v>
      </c>
      <c r="I123" s="91">
        <f aca="true" t="shared" si="22" ref="I123:J126">I124</f>
        <v>1208100</v>
      </c>
      <c r="J123" s="91">
        <f t="shared" si="22"/>
        <v>1256600</v>
      </c>
    </row>
    <row r="124" spans="1:10" ht="60" customHeight="1">
      <c r="A124" s="61"/>
      <c r="B124" s="66" t="s">
        <v>301</v>
      </c>
      <c r="C124" s="87" t="s">
        <v>203</v>
      </c>
      <c r="D124" s="88" t="s">
        <v>415</v>
      </c>
      <c r="E124" s="89" t="s">
        <v>47</v>
      </c>
      <c r="F124" s="90"/>
      <c r="G124" s="88"/>
      <c r="H124" s="91">
        <f>H125</f>
        <v>1161800</v>
      </c>
      <c r="I124" s="91">
        <f t="shared" si="22"/>
        <v>1208100</v>
      </c>
      <c r="J124" s="91">
        <f t="shared" si="22"/>
        <v>1256600</v>
      </c>
    </row>
    <row r="125" spans="1:10" ht="63" customHeight="1">
      <c r="A125" s="61"/>
      <c r="B125" s="66" t="s">
        <v>302</v>
      </c>
      <c r="C125" s="92" t="s">
        <v>98</v>
      </c>
      <c r="D125" s="88" t="s">
        <v>415</v>
      </c>
      <c r="E125" s="131" t="s">
        <v>39</v>
      </c>
      <c r="F125" s="132"/>
      <c r="G125" s="88"/>
      <c r="H125" s="91">
        <f>H126</f>
        <v>1161800</v>
      </c>
      <c r="I125" s="91">
        <f t="shared" si="22"/>
        <v>1208100</v>
      </c>
      <c r="J125" s="91">
        <f t="shared" si="22"/>
        <v>1256600</v>
      </c>
    </row>
    <row r="126" spans="1:10" ht="21" customHeight="1">
      <c r="A126" s="61"/>
      <c r="B126" s="66" t="s">
        <v>185</v>
      </c>
      <c r="C126" s="87" t="s">
        <v>8</v>
      </c>
      <c r="D126" s="88" t="s">
        <v>415</v>
      </c>
      <c r="E126" s="89" t="s">
        <v>39</v>
      </c>
      <c r="F126" s="90"/>
      <c r="G126" s="88" t="s">
        <v>9</v>
      </c>
      <c r="H126" s="91">
        <f>H127</f>
        <v>1161800</v>
      </c>
      <c r="I126" s="91">
        <f t="shared" si="22"/>
        <v>1208100</v>
      </c>
      <c r="J126" s="91">
        <f t="shared" si="22"/>
        <v>1256600</v>
      </c>
    </row>
    <row r="127" spans="1:10" ht="18" customHeight="1">
      <c r="A127" s="61"/>
      <c r="B127" s="66" t="s">
        <v>42</v>
      </c>
      <c r="C127" s="87" t="s">
        <v>96</v>
      </c>
      <c r="D127" s="88" t="s">
        <v>415</v>
      </c>
      <c r="E127" s="131" t="s">
        <v>39</v>
      </c>
      <c r="F127" s="132"/>
      <c r="G127" s="88" t="s">
        <v>30</v>
      </c>
      <c r="H127" s="91">
        <v>1161800</v>
      </c>
      <c r="I127" s="91">
        <v>1208100</v>
      </c>
      <c r="J127" s="91">
        <v>1256600</v>
      </c>
    </row>
    <row r="128" spans="1:10" ht="171" customHeight="1">
      <c r="A128" s="61"/>
      <c r="B128" s="66" t="s">
        <v>191</v>
      </c>
      <c r="C128" s="14" t="s">
        <v>381</v>
      </c>
      <c r="D128" s="67" t="s">
        <v>391</v>
      </c>
      <c r="E128" s="71"/>
      <c r="F128" s="72"/>
      <c r="G128" s="50"/>
      <c r="H128" s="49">
        <f>H129</f>
        <v>5965232.35</v>
      </c>
      <c r="I128" s="49">
        <f aca="true" t="shared" si="23" ref="I128:J131">I129</f>
        <v>11605100</v>
      </c>
      <c r="J128" s="49">
        <f t="shared" si="23"/>
        <v>11605100</v>
      </c>
    </row>
    <row r="129" spans="1:10" ht="18" customHeight="1">
      <c r="A129" s="61"/>
      <c r="B129" s="66" t="s">
        <v>303</v>
      </c>
      <c r="C129" s="93" t="s">
        <v>156</v>
      </c>
      <c r="D129" s="67" t="s">
        <v>391</v>
      </c>
      <c r="E129" s="71" t="s">
        <v>83</v>
      </c>
      <c r="F129" s="72"/>
      <c r="G129" s="50"/>
      <c r="H129" s="49">
        <f>H130</f>
        <v>5965232.35</v>
      </c>
      <c r="I129" s="49">
        <f t="shared" si="23"/>
        <v>11605100</v>
      </c>
      <c r="J129" s="49">
        <f t="shared" si="23"/>
        <v>11605100</v>
      </c>
    </row>
    <row r="130" spans="1:10" ht="30.75" customHeight="1">
      <c r="A130" s="61"/>
      <c r="B130" s="66" t="s">
        <v>304</v>
      </c>
      <c r="C130" s="93" t="s">
        <v>187</v>
      </c>
      <c r="D130" s="67" t="s">
        <v>391</v>
      </c>
      <c r="E130" s="121" t="s">
        <v>186</v>
      </c>
      <c r="F130" s="122"/>
      <c r="G130" s="50"/>
      <c r="H130" s="49">
        <f>H131</f>
        <v>5965232.35</v>
      </c>
      <c r="I130" s="49">
        <f t="shared" si="23"/>
        <v>11605100</v>
      </c>
      <c r="J130" s="49">
        <f t="shared" si="23"/>
        <v>11605100</v>
      </c>
    </row>
    <row r="131" spans="1:10" ht="18" customHeight="1">
      <c r="A131" s="61"/>
      <c r="B131" s="66" t="s">
        <v>192</v>
      </c>
      <c r="C131" s="14" t="s">
        <v>8</v>
      </c>
      <c r="D131" s="67" t="s">
        <v>391</v>
      </c>
      <c r="E131" s="71" t="s">
        <v>186</v>
      </c>
      <c r="F131" s="72"/>
      <c r="G131" s="50" t="s">
        <v>9</v>
      </c>
      <c r="H131" s="49">
        <f>H132</f>
        <v>5965232.35</v>
      </c>
      <c r="I131" s="49">
        <f t="shared" si="23"/>
        <v>11605100</v>
      </c>
      <c r="J131" s="49">
        <f t="shared" si="23"/>
        <v>11605100</v>
      </c>
    </row>
    <row r="132" spans="1:10" ht="18" customHeight="1">
      <c r="A132" s="61"/>
      <c r="B132" s="66" t="s">
        <v>193</v>
      </c>
      <c r="C132" s="14" t="s">
        <v>96</v>
      </c>
      <c r="D132" s="67" t="s">
        <v>391</v>
      </c>
      <c r="E132" s="121" t="s">
        <v>186</v>
      </c>
      <c r="F132" s="122"/>
      <c r="G132" s="50" t="s">
        <v>30</v>
      </c>
      <c r="H132" s="49">
        <v>5965232.35</v>
      </c>
      <c r="I132" s="49">
        <v>11605100</v>
      </c>
      <c r="J132" s="77">
        <v>11605100</v>
      </c>
    </row>
    <row r="133" spans="1:10" ht="30.75" customHeight="1">
      <c r="A133" s="61">
        <v>54</v>
      </c>
      <c r="B133" s="66" t="s">
        <v>194</v>
      </c>
      <c r="C133" s="14" t="s">
        <v>237</v>
      </c>
      <c r="D133" s="67" t="s">
        <v>143</v>
      </c>
      <c r="E133" s="121"/>
      <c r="F133" s="122"/>
      <c r="G133" s="50"/>
      <c r="H133" s="49">
        <f>H134+H139+H153+H144</f>
        <v>472482.75</v>
      </c>
      <c r="I133" s="49">
        <f>I134+I139+I153+I144</f>
        <v>643451</v>
      </c>
      <c r="J133" s="49">
        <f>J134+J139+J153+J144</f>
        <v>643965</v>
      </c>
    </row>
    <row r="134" spans="1:10" ht="73.5" customHeight="1">
      <c r="A134" s="61">
        <v>55</v>
      </c>
      <c r="B134" s="66" t="s">
        <v>195</v>
      </c>
      <c r="C134" s="14" t="s">
        <v>308</v>
      </c>
      <c r="D134" s="67" t="s">
        <v>144</v>
      </c>
      <c r="E134" s="121"/>
      <c r="F134" s="122"/>
      <c r="G134" s="50"/>
      <c r="H134" s="49">
        <f aca="true" t="shared" si="24" ref="H134:J135">H135</f>
        <v>20000</v>
      </c>
      <c r="I134" s="49">
        <f t="shared" si="24"/>
        <v>20555</v>
      </c>
      <c r="J134" s="49">
        <f t="shared" si="24"/>
        <v>21069</v>
      </c>
    </row>
    <row r="135" spans="1:10" ht="62.25">
      <c r="A135" s="61">
        <v>56</v>
      </c>
      <c r="B135" s="66" t="s">
        <v>196</v>
      </c>
      <c r="C135" s="14" t="s">
        <v>203</v>
      </c>
      <c r="D135" s="67" t="s">
        <v>144</v>
      </c>
      <c r="E135" s="124">
        <v>200</v>
      </c>
      <c r="F135" s="125"/>
      <c r="G135" s="50"/>
      <c r="H135" s="49">
        <f t="shared" si="24"/>
        <v>20000</v>
      </c>
      <c r="I135" s="49">
        <f t="shared" si="24"/>
        <v>20555</v>
      </c>
      <c r="J135" s="49">
        <f t="shared" si="24"/>
        <v>21069</v>
      </c>
    </row>
    <row r="136" spans="1:10" ht="48" customHeight="1">
      <c r="A136" s="61">
        <v>57</v>
      </c>
      <c r="B136" s="66" t="s">
        <v>197</v>
      </c>
      <c r="C136" s="13" t="s">
        <v>98</v>
      </c>
      <c r="D136" s="67" t="s">
        <v>144</v>
      </c>
      <c r="E136" s="124">
        <v>240</v>
      </c>
      <c r="F136" s="125"/>
      <c r="G136" s="50"/>
      <c r="H136" s="78">
        <f aca="true" t="shared" si="25" ref="H136:J137">H137</f>
        <v>20000</v>
      </c>
      <c r="I136" s="78">
        <f t="shared" si="25"/>
        <v>20555</v>
      </c>
      <c r="J136" s="78">
        <f t="shared" si="25"/>
        <v>21069</v>
      </c>
    </row>
    <row r="137" spans="1:10" ht="46.5">
      <c r="A137" s="61">
        <v>58</v>
      </c>
      <c r="B137" s="66" t="s">
        <v>198</v>
      </c>
      <c r="C137" s="14" t="s">
        <v>55</v>
      </c>
      <c r="D137" s="67" t="s">
        <v>144</v>
      </c>
      <c r="E137" s="124">
        <v>240</v>
      </c>
      <c r="F137" s="125"/>
      <c r="G137" s="50" t="s">
        <v>56</v>
      </c>
      <c r="H137" s="49">
        <f t="shared" si="25"/>
        <v>20000</v>
      </c>
      <c r="I137" s="49">
        <f t="shared" si="25"/>
        <v>20555</v>
      </c>
      <c r="J137" s="49">
        <f t="shared" si="25"/>
        <v>21069</v>
      </c>
    </row>
    <row r="138" spans="1:10" ht="72" customHeight="1">
      <c r="A138" s="61">
        <v>59</v>
      </c>
      <c r="B138" s="66" t="s">
        <v>199</v>
      </c>
      <c r="C138" s="14" t="s">
        <v>309</v>
      </c>
      <c r="D138" s="67" t="s">
        <v>144</v>
      </c>
      <c r="E138" s="124">
        <v>240</v>
      </c>
      <c r="F138" s="125"/>
      <c r="G138" s="50" t="s">
        <v>7</v>
      </c>
      <c r="H138" s="49">
        <v>20000</v>
      </c>
      <c r="I138" s="49">
        <v>20555</v>
      </c>
      <c r="J138" s="49">
        <v>21069</v>
      </c>
    </row>
    <row r="139" spans="1:10" ht="81" customHeight="1">
      <c r="A139" s="61">
        <v>60</v>
      </c>
      <c r="B139" s="66" t="s">
        <v>200</v>
      </c>
      <c r="C139" s="14" t="s">
        <v>405</v>
      </c>
      <c r="D139" s="67" t="s">
        <v>145</v>
      </c>
      <c r="E139" s="124"/>
      <c r="F139" s="125"/>
      <c r="G139" s="50"/>
      <c r="H139" s="49">
        <f aca="true" t="shared" si="26" ref="H139:J142">H140</f>
        <v>4944.35</v>
      </c>
      <c r="I139" s="49">
        <f t="shared" si="26"/>
        <v>8000</v>
      </c>
      <c r="J139" s="49">
        <f t="shared" si="26"/>
        <v>8000</v>
      </c>
    </row>
    <row r="140" spans="1:10" ht="62.25">
      <c r="A140" s="61">
        <v>51</v>
      </c>
      <c r="B140" s="66" t="s">
        <v>201</v>
      </c>
      <c r="C140" s="14" t="s">
        <v>203</v>
      </c>
      <c r="D140" s="67" t="s">
        <v>145</v>
      </c>
      <c r="E140" s="124">
        <v>200</v>
      </c>
      <c r="F140" s="125"/>
      <c r="G140" s="50"/>
      <c r="H140" s="49">
        <f t="shared" si="26"/>
        <v>4944.35</v>
      </c>
      <c r="I140" s="49">
        <f t="shared" si="26"/>
        <v>8000</v>
      </c>
      <c r="J140" s="49">
        <f t="shared" si="26"/>
        <v>8000</v>
      </c>
    </row>
    <row r="141" spans="1:10" ht="63" customHeight="1">
      <c r="A141" s="61">
        <v>62</v>
      </c>
      <c r="B141" s="66" t="s">
        <v>202</v>
      </c>
      <c r="C141" s="13" t="s">
        <v>98</v>
      </c>
      <c r="D141" s="67" t="s">
        <v>145</v>
      </c>
      <c r="E141" s="124">
        <v>240</v>
      </c>
      <c r="F141" s="125"/>
      <c r="G141" s="50"/>
      <c r="H141" s="49">
        <f>H142</f>
        <v>4944.35</v>
      </c>
      <c r="I141" s="49">
        <f t="shared" si="26"/>
        <v>8000</v>
      </c>
      <c r="J141" s="49">
        <f t="shared" si="26"/>
        <v>8000</v>
      </c>
    </row>
    <row r="142" spans="1:10" ht="46.5">
      <c r="A142" s="61"/>
      <c r="B142" s="66" t="s">
        <v>227</v>
      </c>
      <c r="C142" s="14" t="s">
        <v>55</v>
      </c>
      <c r="D142" s="67" t="s">
        <v>145</v>
      </c>
      <c r="E142" s="124">
        <v>240</v>
      </c>
      <c r="F142" s="125"/>
      <c r="G142" s="50" t="s">
        <v>56</v>
      </c>
      <c r="H142" s="49">
        <f>H143</f>
        <v>4944.35</v>
      </c>
      <c r="I142" s="49">
        <f t="shared" si="26"/>
        <v>8000</v>
      </c>
      <c r="J142" s="49">
        <f t="shared" si="26"/>
        <v>8000</v>
      </c>
    </row>
    <row r="143" spans="1:13" ht="17.25" customHeight="1">
      <c r="A143" s="61">
        <v>64</v>
      </c>
      <c r="B143" s="66" t="s">
        <v>228</v>
      </c>
      <c r="C143" s="14" t="s">
        <v>88</v>
      </c>
      <c r="D143" s="67" t="s">
        <v>145</v>
      </c>
      <c r="E143" s="124">
        <v>240</v>
      </c>
      <c r="F143" s="125"/>
      <c r="G143" s="50" t="s">
        <v>29</v>
      </c>
      <c r="H143" s="49">
        <v>4944.35</v>
      </c>
      <c r="I143" s="49">
        <v>8000</v>
      </c>
      <c r="J143" s="49">
        <v>8000</v>
      </c>
      <c r="K143" s="6"/>
      <c r="L143" s="6"/>
      <c r="M143" s="6"/>
    </row>
    <row r="144" spans="1:13" ht="79.5" customHeight="1">
      <c r="A144" s="61"/>
      <c r="B144" s="66" t="s">
        <v>229</v>
      </c>
      <c r="C144" s="14" t="s">
        <v>345</v>
      </c>
      <c r="D144" s="67" t="s">
        <v>395</v>
      </c>
      <c r="E144" s="69"/>
      <c r="F144" s="70"/>
      <c r="G144" s="50"/>
      <c r="H144" s="49">
        <f>H145+H149</f>
        <v>422092</v>
      </c>
      <c r="I144" s="49">
        <f>I145+I149</f>
        <v>589450</v>
      </c>
      <c r="J144" s="49">
        <f>J145+J149</f>
        <v>589450</v>
      </c>
      <c r="K144" s="6"/>
      <c r="L144" s="6"/>
      <c r="M144" s="6"/>
    </row>
    <row r="145" spans="1:13" ht="93" customHeight="1">
      <c r="A145" s="61"/>
      <c r="B145" s="66" t="s">
        <v>231</v>
      </c>
      <c r="C145" s="14" t="s">
        <v>40</v>
      </c>
      <c r="D145" s="67" t="s">
        <v>395</v>
      </c>
      <c r="E145" s="69">
        <v>100</v>
      </c>
      <c r="F145" s="70"/>
      <c r="G145" s="50"/>
      <c r="H145" s="49">
        <f aca="true" t="shared" si="27" ref="H145:J147">H146</f>
        <v>110287.2</v>
      </c>
      <c r="I145" s="49">
        <f t="shared" si="27"/>
        <v>99800</v>
      </c>
      <c r="J145" s="49">
        <f t="shared" si="27"/>
        <v>99800</v>
      </c>
      <c r="K145" s="6"/>
      <c r="L145" s="6"/>
      <c r="M145" s="6"/>
    </row>
    <row r="146" spans="1:13" ht="30" customHeight="1">
      <c r="A146" s="61"/>
      <c r="B146" s="66" t="s">
        <v>232</v>
      </c>
      <c r="C146" s="14" t="s">
        <v>170</v>
      </c>
      <c r="D146" s="67" t="s">
        <v>395</v>
      </c>
      <c r="E146" s="69">
        <v>120</v>
      </c>
      <c r="F146" s="70"/>
      <c r="G146" s="50"/>
      <c r="H146" s="49">
        <f t="shared" si="27"/>
        <v>110287.2</v>
      </c>
      <c r="I146" s="49">
        <f t="shared" si="27"/>
        <v>99800</v>
      </c>
      <c r="J146" s="49">
        <f t="shared" si="27"/>
        <v>99800</v>
      </c>
      <c r="K146" s="6"/>
      <c r="L146" s="6"/>
      <c r="M146" s="6"/>
    </row>
    <row r="147" spans="1:13" ht="30" customHeight="1">
      <c r="A147" s="61"/>
      <c r="B147" s="66" t="s">
        <v>233</v>
      </c>
      <c r="C147" s="14" t="s">
        <v>55</v>
      </c>
      <c r="D147" s="67" t="s">
        <v>395</v>
      </c>
      <c r="E147" s="69">
        <v>120</v>
      </c>
      <c r="F147" s="70"/>
      <c r="G147" s="50" t="s">
        <v>56</v>
      </c>
      <c r="H147" s="49">
        <f t="shared" si="27"/>
        <v>110287.2</v>
      </c>
      <c r="I147" s="49">
        <f t="shared" si="27"/>
        <v>99800</v>
      </c>
      <c r="J147" s="49">
        <f t="shared" si="27"/>
        <v>99800</v>
      </c>
      <c r="K147" s="6"/>
      <c r="L147" s="6"/>
      <c r="M147" s="6"/>
    </row>
    <row r="148" spans="1:13" ht="19.5" customHeight="1">
      <c r="A148" s="61"/>
      <c r="B148" s="66" t="s">
        <v>234</v>
      </c>
      <c r="C148" s="14" t="s">
        <v>88</v>
      </c>
      <c r="D148" s="67" t="s">
        <v>395</v>
      </c>
      <c r="E148" s="69">
        <v>120</v>
      </c>
      <c r="F148" s="70"/>
      <c r="G148" s="50" t="s">
        <v>29</v>
      </c>
      <c r="H148" s="49">
        <v>110287.2</v>
      </c>
      <c r="I148" s="49">
        <v>99800</v>
      </c>
      <c r="J148" s="49">
        <v>99800</v>
      </c>
      <c r="K148" s="6"/>
      <c r="L148" s="6"/>
      <c r="M148" s="6"/>
    </row>
    <row r="149" spans="1:13" ht="45" customHeight="1">
      <c r="A149" s="61"/>
      <c r="B149" s="66" t="s">
        <v>235</v>
      </c>
      <c r="C149" s="14" t="s">
        <v>208</v>
      </c>
      <c r="D149" s="67" t="s">
        <v>395</v>
      </c>
      <c r="E149" s="69">
        <v>200</v>
      </c>
      <c r="F149" s="70"/>
      <c r="G149" s="50"/>
      <c r="H149" s="49">
        <f aca="true" t="shared" si="28" ref="H149:J151">H150</f>
        <v>311804.8</v>
      </c>
      <c r="I149" s="49">
        <f t="shared" si="28"/>
        <v>489650</v>
      </c>
      <c r="J149" s="49">
        <f t="shared" si="28"/>
        <v>489650</v>
      </c>
      <c r="K149" s="6"/>
      <c r="L149" s="6"/>
      <c r="M149" s="6"/>
    </row>
    <row r="150" spans="1:13" ht="45" customHeight="1">
      <c r="A150" s="61"/>
      <c r="B150" s="66" t="s">
        <v>254</v>
      </c>
      <c r="C150" s="13" t="s">
        <v>98</v>
      </c>
      <c r="D150" s="67" t="s">
        <v>395</v>
      </c>
      <c r="E150" s="69">
        <v>240</v>
      </c>
      <c r="F150" s="70"/>
      <c r="G150" s="50"/>
      <c r="H150" s="49">
        <f t="shared" si="28"/>
        <v>311804.8</v>
      </c>
      <c r="I150" s="49">
        <f t="shared" si="28"/>
        <v>489650</v>
      </c>
      <c r="J150" s="49">
        <f t="shared" si="28"/>
        <v>489650</v>
      </c>
      <c r="K150" s="6"/>
      <c r="L150" s="6"/>
      <c r="M150" s="6"/>
    </row>
    <row r="151" spans="1:13" ht="34.5" customHeight="1">
      <c r="A151" s="61"/>
      <c r="B151" s="66" t="s">
        <v>255</v>
      </c>
      <c r="C151" s="14" t="s">
        <v>55</v>
      </c>
      <c r="D151" s="67" t="s">
        <v>395</v>
      </c>
      <c r="E151" s="69">
        <v>240</v>
      </c>
      <c r="F151" s="70"/>
      <c r="G151" s="50" t="s">
        <v>56</v>
      </c>
      <c r="H151" s="49">
        <f t="shared" si="28"/>
        <v>311804.8</v>
      </c>
      <c r="I151" s="49">
        <f t="shared" si="28"/>
        <v>489650</v>
      </c>
      <c r="J151" s="49">
        <f t="shared" si="28"/>
        <v>489650</v>
      </c>
      <c r="K151" s="6"/>
      <c r="L151" s="6"/>
      <c r="M151" s="6"/>
    </row>
    <row r="152" spans="1:13" ht="21.75" customHeight="1">
      <c r="A152" s="61"/>
      <c r="B152" s="66" t="s">
        <v>256</v>
      </c>
      <c r="C152" s="14" t="s">
        <v>88</v>
      </c>
      <c r="D152" s="67" t="s">
        <v>395</v>
      </c>
      <c r="E152" s="69">
        <v>240</v>
      </c>
      <c r="F152" s="70"/>
      <c r="G152" s="50" t="s">
        <v>29</v>
      </c>
      <c r="H152" s="49">
        <v>311804.8</v>
      </c>
      <c r="I152" s="49">
        <v>489650</v>
      </c>
      <c r="J152" s="49">
        <v>489650</v>
      </c>
      <c r="K152" s="6"/>
      <c r="L152" s="6"/>
      <c r="M152" s="6"/>
    </row>
    <row r="153" spans="1:13" ht="153.75" customHeight="1">
      <c r="A153" s="61"/>
      <c r="B153" s="66" t="s">
        <v>257</v>
      </c>
      <c r="C153" s="103" t="s">
        <v>341</v>
      </c>
      <c r="D153" s="67" t="s">
        <v>393</v>
      </c>
      <c r="E153" s="69"/>
      <c r="F153" s="70"/>
      <c r="G153" s="50"/>
      <c r="H153" s="49">
        <f aca="true" t="shared" si="29" ref="H153:J156">H154</f>
        <v>25446.4</v>
      </c>
      <c r="I153" s="49">
        <f t="shared" si="29"/>
        <v>25446</v>
      </c>
      <c r="J153" s="49">
        <f t="shared" si="29"/>
        <v>25446</v>
      </c>
      <c r="K153" s="6"/>
      <c r="L153" s="6"/>
      <c r="M153" s="6"/>
    </row>
    <row r="154" spans="1:13" ht="19.5" customHeight="1">
      <c r="A154" s="61"/>
      <c r="B154" s="66" t="s">
        <v>258</v>
      </c>
      <c r="C154" s="14" t="s">
        <v>203</v>
      </c>
      <c r="D154" s="67" t="s">
        <v>393</v>
      </c>
      <c r="E154" s="69">
        <v>200</v>
      </c>
      <c r="F154" s="70"/>
      <c r="G154" s="50"/>
      <c r="H154" s="49">
        <f t="shared" si="29"/>
        <v>25446.4</v>
      </c>
      <c r="I154" s="49">
        <f t="shared" si="29"/>
        <v>25446</v>
      </c>
      <c r="J154" s="49">
        <f t="shared" si="29"/>
        <v>25446</v>
      </c>
      <c r="K154" s="6"/>
      <c r="L154" s="6"/>
      <c r="M154" s="6"/>
    </row>
    <row r="155" spans="1:13" ht="19.5" customHeight="1">
      <c r="A155" s="61"/>
      <c r="B155" s="66" t="s">
        <v>259</v>
      </c>
      <c r="C155" s="13" t="s">
        <v>98</v>
      </c>
      <c r="D155" s="67" t="s">
        <v>393</v>
      </c>
      <c r="E155" s="69">
        <v>240</v>
      </c>
      <c r="F155" s="70"/>
      <c r="G155" s="50"/>
      <c r="H155" s="49">
        <f t="shared" si="29"/>
        <v>25446.4</v>
      </c>
      <c r="I155" s="49">
        <f t="shared" si="29"/>
        <v>25446</v>
      </c>
      <c r="J155" s="49">
        <f t="shared" si="29"/>
        <v>25446</v>
      </c>
      <c r="K155" s="6"/>
      <c r="L155" s="6"/>
      <c r="M155" s="6"/>
    </row>
    <row r="156" spans="1:13" ht="19.5" customHeight="1">
      <c r="A156" s="61"/>
      <c r="B156" s="66" t="s">
        <v>260</v>
      </c>
      <c r="C156" s="13" t="s">
        <v>33</v>
      </c>
      <c r="D156" s="67" t="s">
        <v>393</v>
      </c>
      <c r="E156" s="69">
        <v>240</v>
      </c>
      <c r="F156" s="70"/>
      <c r="G156" s="50" t="s">
        <v>18</v>
      </c>
      <c r="H156" s="49">
        <f t="shared" si="29"/>
        <v>25446.4</v>
      </c>
      <c r="I156" s="49">
        <f t="shared" si="29"/>
        <v>25446</v>
      </c>
      <c r="J156" s="49">
        <f t="shared" si="29"/>
        <v>25446</v>
      </c>
      <c r="K156" s="6"/>
      <c r="L156" s="6"/>
      <c r="M156" s="6"/>
    </row>
    <row r="157" spans="1:13" ht="21" customHeight="1">
      <c r="A157" s="61"/>
      <c r="B157" s="66" t="s">
        <v>262</v>
      </c>
      <c r="C157" s="13" t="s">
        <v>102</v>
      </c>
      <c r="D157" s="106" t="s">
        <v>393</v>
      </c>
      <c r="E157" s="69">
        <v>240</v>
      </c>
      <c r="F157" s="70"/>
      <c r="G157" s="50" t="s">
        <v>28</v>
      </c>
      <c r="H157" s="49">
        <v>25446.4</v>
      </c>
      <c r="I157" s="49">
        <v>25446</v>
      </c>
      <c r="J157" s="49">
        <v>25446</v>
      </c>
      <c r="K157" s="6"/>
      <c r="L157" s="6"/>
      <c r="M157" s="6"/>
    </row>
    <row r="158" spans="1:10" ht="30.75" customHeight="1">
      <c r="A158" s="61">
        <v>73</v>
      </c>
      <c r="B158" s="66" t="s">
        <v>188</v>
      </c>
      <c r="C158" s="13" t="s">
        <v>327</v>
      </c>
      <c r="D158" s="67" t="s">
        <v>134</v>
      </c>
      <c r="E158" s="69"/>
      <c r="F158" s="70"/>
      <c r="G158" s="50"/>
      <c r="H158" s="49">
        <f>H159+H164+H169+H174+H179+H185+H190+H195</f>
        <v>5951211.64</v>
      </c>
      <c r="I158" s="49">
        <f>I159+I164+I169+I174+I179+I185+I190</f>
        <v>427752</v>
      </c>
      <c r="J158" s="49">
        <f>J159+J164+J169+J174+J179+J185+J190</f>
        <v>429389</v>
      </c>
    </row>
    <row r="159" spans="1:10" ht="78" customHeight="1">
      <c r="A159" s="61">
        <v>74</v>
      </c>
      <c r="B159" s="66" t="s">
        <v>263</v>
      </c>
      <c r="C159" s="13" t="s">
        <v>329</v>
      </c>
      <c r="D159" s="67" t="s">
        <v>135</v>
      </c>
      <c r="E159" s="121"/>
      <c r="F159" s="122"/>
      <c r="G159" s="79"/>
      <c r="H159" s="49">
        <f aca="true" t="shared" si="30" ref="H159:J160">H160</f>
        <v>10029</v>
      </c>
      <c r="I159" s="49">
        <f>I160</f>
        <v>9779</v>
      </c>
      <c r="J159" s="49">
        <f t="shared" si="30"/>
        <v>9779</v>
      </c>
    </row>
    <row r="160" spans="1:10" ht="16.5" customHeight="1">
      <c r="A160" s="61">
        <v>75</v>
      </c>
      <c r="B160" s="66" t="s">
        <v>264</v>
      </c>
      <c r="C160" s="13" t="s">
        <v>156</v>
      </c>
      <c r="D160" s="67" t="s">
        <v>135</v>
      </c>
      <c r="E160" s="121" t="s">
        <v>83</v>
      </c>
      <c r="F160" s="122"/>
      <c r="G160" s="50"/>
      <c r="H160" s="49">
        <f t="shared" si="30"/>
        <v>10029</v>
      </c>
      <c r="I160" s="49">
        <f t="shared" si="30"/>
        <v>9779</v>
      </c>
      <c r="J160" s="49">
        <f t="shared" si="30"/>
        <v>9779</v>
      </c>
    </row>
    <row r="161" spans="1:10" ht="16.5" customHeight="1">
      <c r="A161" s="61"/>
      <c r="B161" s="66" t="s">
        <v>265</v>
      </c>
      <c r="C161" s="13" t="s">
        <v>238</v>
      </c>
      <c r="D161" s="67" t="s">
        <v>135</v>
      </c>
      <c r="E161" s="121" t="s">
        <v>186</v>
      </c>
      <c r="F161" s="122"/>
      <c r="G161" s="50"/>
      <c r="H161" s="49">
        <f aca="true" t="shared" si="31" ref="H161:J162">H162</f>
        <v>10029</v>
      </c>
      <c r="I161" s="49">
        <f t="shared" si="31"/>
        <v>9779</v>
      </c>
      <c r="J161" s="49">
        <f t="shared" si="31"/>
        <v>9779</v>
      </c>
    </row>
    <row r="162" spans="1:10" ht="15" customHeight="1">
      <c r="A162" s="61"/>
      <c r="B162" s="66" t="s">
        <v>266</v>
      </c>
      <c r="C162" s="13" t="s">
        <v>33</v>
      </c>
      <c r="D162" s="67" t="s">
        <v>135</v>
      </c>
      <c r="E162" s="121" t="s">
        <v>186</v>
      </c>
      <c r="F162" s="122"/>
      <c r="G162" s="50" t="s">
        <v>18</v>
      </c>
      <c r="H162" s="49">
        <f t="shared" si="31"/>
        <v>10029</v>
      </c>
      <c r="I162" s="49">
        <f t="shared" si="31"/>
        <v>9779</v>
      </c>
      <c r="J162" s="49">
        <f t="shared" si="31"/>
        <v>9779</v>
      </c>
    </row>
    <row r="163" spans="1:10" ht="78" customHeight="1">
      <c r="A163" s="61">
        <v>82</v>
      </c>
      <c r="B163" s="66" t="s">
        <v>267</v>
      </c>
      <c r="C163" s="14" t="s">
        <v>117</v>
      </c>
      <c r="D163" s="67" t="s">
        <v>135</v>
      </c>
      <c r="E163" s="121" t="s">
        <v>186</v>
      </c>
      <c r="F163" s="122"/>
      <c r="G163" s="50" t="s">
        <v>2</v>
      </c>
      <c r="H163" s="49">
        <v>10029</v>
      </c>
      <c r="I163" s="49">
        <v>9779</v>
      </c>
      <c r="J163" s="49">
        <v>9779</v>
      </c>
    </row>
    <row r="164" spans="1:10" ht="29.25" customHeight="1">
      <c r="A164" s="61">
        <v>83</v>
      </c>
      <c r="B164" s="66" t="s">
        <v>268</v>
      </c>
      <c r="C164" s="14" t="s">
        <v>239</v>
      </c>
      <c r="D164" s="67" t="s">
        <v>151</v>
      </c>
      <c r="E164" s="121"/>
      <c r="F164" s="122"/>
      <c r="G164" s="50"/>
      <c r="H164" s="76">
        <f aca="true" t="shared" si="32" ref="H164:J165">H165</f>
        <v>145098.84</v>
      </c>
      <c r="I164" s="49">
        <f t="shared" si="32"/>
        <v>145000</v>
      </c>
      <c r="J164" s="49">
        <f t="shared" si="32"/>
        <v>145000</v>
      </c>
    </row>
    <row r="165" spans="1:10" ht="31.5" customHeight="1">
      <c r="A165" s="61">
        <v>84</v>
      </c>
      <c r="B165" s="66" t="s">
        <v>269</v>
      </c>
      <c r="C165" s="13" t="s">
        <v>90</v>
      </c>
      <c r="D165" s="67" t="s">
        <v>151</v>
      </c>
      <c r="E165" s="121" t="s">
        <v>78</v>
      </c>
      <c r="F165" s="122"/>
      <c r="G165" s="50"/>
      <c r="H165" s="76">
        <f t="shared" si="32"/>
        <v>145098.84</v>
      </c>
      <c r="I165" s="49">
        <f t="shared" si="32"/>
        <v>145000</v>
      </c>
      <c r="J165" s="49">
        <f t="shared" si="32"/>
        <v>145000</v>
      </c>
    </row>
    <row r="166" spans="1:10" ht="32.25" customHeight="1">
      <c r="A166" s="61">
        <v>85</v>
      </c>
      <c r="B166" s="66" t="s">
        <v>270</v>
      </c>
      <c r="C166" s="13" t="s">
        <v>89</v>
      </c>
      <c r="D166" s="67" t="s">
        <v>151</v>
      </c>
      <c r="E166" s="121" t="s">
        <v>79</v>
      </c>
      <c r="F166" s="122"/>
      <c r="G166" s="50"/>
      <c r="H166" s="76">
        <f>H168</f>
        <v>145098.84</v>
      </c>
      <c r="I166" s="49">
        <f>I168</f>
        <v>145000</v>
      </c>
      <c r="J166" s="49">
        <f>J168</f>
        <v>145000</v>
      </c>
    </row>
    <row r="167" spans="1:10" ht="18" customHeight="1">
      <c r="A167" s="61">
        <v>86</v>
      </c>
      <c r="B167" s="66" t="s">
        <v>271</v>
      </c>
      <c r="C167" s="13" t="s">
        <v>3</v>
      </c>
      <c r="D167" s="67" t="s">
        <v>151</v>
      </c>
      <c r="E167" s="121" t="s">
        <v>79</v>
      </c>
      <c r="F167" s="122"/>
      <c r="G167" s="50" t="s">
        <v>4</v>
      </c>
      <c r="H167" s="76">
        <f>H168</f>
        <v>145098.84</v>
      </c>
      <c r="I167" s="49">
        <f>I168</f>
        <v>145000</v>
      </c>
      <c r="J167" s="49">
        <f>J168</f>
        <v>145000</v>
      </c>
    </row>
    <row r="168" spans="1:10" ht="19.5" customHeight="1">
      <c r="A168" s="61">
        <v>92</v>
      </c>
      <c r="B168" s="66" t="s">
        <v>272</v>
      </c>
      <c r="C168" s="13" t="s">
        <v>99</v>
      </c>
      <c r="D168" s="67" t="s">
        <v>151</v>
      </c>
      <c r="E168" s="121" t="s">
        <v>79</v>
      </c>
      <c r="F168" s="122"/>
      <c r="G168" s="50" t="s">
        <v>5</v>
      </c>
      <c r="H168" s="76">
        <v>145098.84</v>
      </c>
      <c r="I168" s="76">
        <v>145000</v>
      </c>
      <c r="J168" s="76">
        <v>145000</v>
      </c>
    </row>
    <row r="169" spans="1:10" ht="82.5" customHeight="1">
      <c r="A169" s="61">
        <v>93</v>
      </c>
      <c r="B169" s="66" t="s">
        <v>273</v>
      </c>
      <c r="C169" s="13" t="s">
        <v>401</v>
      </c>
      <c r="D169" s="67" t="s">
        <v>211</v>
      </c>
      <c r="E169" s="121"/>
      <c r="F169" s="122"/>
      <c r="G169" s="50"/>
      <c r="H169" s="76">
        <f>H170</f>
        <v>6691</v>
      </c>
      <c r="I169" s="76">
        <f aca="true" t="shared" si="33" ref="I169:J172">I170</f>
        <v>6691</v>
      </c>
      <c r="J169" s="76">
        <f t="shared" si="33"/>
        <v>6691</v>
      </c>
    </row>
    <row r="170" spans="1:10" ht="30" customHeight="1">
      <c r="A170" s="61">
        <v>94</v>
      </c>
      <c r="B170" s="66" t="s">
        <v>274</v>
      </c>
      <c r="C170" s="13" t="s">
        <v>95</v>
      </c>
      <c r="D170" s="67" t="s">
        <v>211</v>
      </c>
      <c r="E170" s="121" t="s">
        <v>91</v>
      </c>
      <c r="F170" s="122"/>
      <c r="G170" s="50"/>
      <c r="H170" s="76">
        <f>H171</f>
        <v>6691</v>
      </c>
      <c r="I170" s="76">
        <f t="shared" si="33"/>
        <v>6691</v>
      </c>
      <c r="J170" s="76">
        <f t="shared" si="33"/>
        <v>6691</v>
      </c>
    </row>
    <row r="171" spans="1:10" ht="30" customHeight="1">
      <c r="A171" s="61">
        <v>95</v>
      </c>
      <c r="B171" s="66" t="s">
        <v>275</v>
      </c>
      <c r="C171" s="13" t="s">
        <v>113</v>
      </c>
      <c r="D171" s="67" t="s">
        <v>211</v>
      </c>
      <c r="E171" s="121" t="s">
        <v>112</v>
      </c>
      <c r="F171" s="122"/>
      <c r="G171" s="50"/>
      <c r="H171" s="76">
        <f>H172</f>
        <v>6691</v>
      </c>
      <c r="I171" s="76">
        <f t="shared" si="33"/>
        <v>6691</v>
      </c>
      <c r="J171" s="76">
        <f t="shared" si="33"/>
        <v>6691</v>
      </c>
    </row>
    <row r="172" spans="1:10" ht="24" customHeight="1">
      <c r="A172" s="61">
        <v>96</v>
      </c>
      <c r="B172" s="66" t="s">
        <v>276</v>
      </c>
      <c r="C172" s="14" t="s">
        <v>33</v>
      </c>
      <c r="D172" s="67" t="s">
        <v>211</v>
      </c>
      <c r="E172" s="121" t="s">
        <v>112</v>
      </c>
      <c r="F172" s="122"/>
      <c r="G172" s="50" t="s">
        <v>18</v>
      </c>
      <c r="H172" s="76">
        <f>H173</f>
        <v>6691</v>
      </c>
      <c r="I172" s="76">
        <f t="shared" si="33"/>
        <v>6691</v>
      </c>
      <c r="J172" s="76">
        <f t="shared" si="33"/>
        <v>6691</v>
      </c>
    </row>
    <row r="173" spans="1:10" ht="80.25" customHeight="1">
      <c r="A173" s="61"/>
      <c r="B173" s="66" t="s">
        <v>279</v>
      </c>
      <c r="C173" s="14" t="s">
        <v>117</v>
      </c>
      <c r="D173" s="67" t="s">
        <v>211</v>
      </c>
      <c r="E173" s="121" t="s">
        <v>112</v>
      </c>
      <c r="F173" s="122"/>
      <c r="G173" s="50" t="s">
        <v>2</v>
      </c>
      <c r="H173" s="76">
        <v>6691</v>
      </c>
      <c r="I173" s="76">
        <v>6691</v>
      </c>
      <c r="J173" s="76">
        <v>6691</v>
      </c>
    </row>
    <row r="174" spans="1:10" ht="75" customHeight="1">
      <c r="A174" s="61"/>
      <c r="B174" s="66" t="s">
        <v>280</v>
      </c>
      <c r="C174" s="14" t="s">
        <v>313</v>
      </c>
      <c r="D174" s="67" t="s">
        <v>147</v>
      </c>
      <c r="E174" s="71"/>
      <c r="F174" s="80"/>
      <c r="G174" s="50"/>
      <c r="H174" s="76">
        <f>H178</f>
        <v>63729</v>
      </c>
      <c r="I174" s="76">
        <f>I178</f>
        <v>65482</v>
      </c>
      <c r="J174" s="76">
        <f>J178</f>
        <v>67119</v>
      </c>
    </row>
    <row r="175" spans="1:10" ht="18" customHeight="1">
      <c r="A175" s="61"/>
      <c r="B175" s="66" t="s">
        <v>281</v>
      </c>
      <c r="C175" s="14" t="s">
        <v>203</v>
      </c>
      <c r="D175" s="67" t="s">
        <v>147</v>
      </c>
      <c r="E175" s="71" t="s">
        <v>47</v>
      </c>
      <c r="F175" s="80"/>
      <c r="G175" s="50"/>
      <c r="H175" s="76">
        <f>H178</f>
        <v>63729</v>
      </c>
      <c r="I175" s="76">
        <f>I178</f>
        <v>65482</v>
      </c>
      <c r="J175" s="76">
        <f>J178</f>
        <v>67119</v>
      </c>
    </row>
    <row r="176" spans="1:10" ht="16.5" customHeight="1">
      <c r="A176" s="61"/>
      <c r="B176" s="66" t="s">
        <v>282</v>
      </c>
      <c r="C176" s="14" t="s">
        <v>48</v>
      </c>
      <c r="D176" s="67" t="s">
        <v>147</v>
      </c>
      <c r="E176" s="71" t="s">
        <v>39</v>
      </c>
      <c r="F176" s="80"/>
      <c r="G176" s="50"/>
      <c r="H176" s="76">
        <f>H178</f>
        <v>63729</v>
      </c>
      <c r="I176" s="76">
        <f>I178</f>
        <v>65482</v>
      </c>
      <c r="J176" s="76">
        <f>J178</f>
        <v>67119</v>
      </c>
    </row>
    <row r="177" spans="1:10" ht="18" customHeight="1">
      <c r="A177" s="61"/>
      <c r="B177" s="66" t="s">
        <v>283</v>
      </c>
      <c r="C177" s="14" t="s">
        <v>21</v>
      </c>
      <c r="D177" s="67" t="s">
        <v>147</v>
      </c>
      <c r="E177" s="71" t="s">
        <v>39</v>
      </c>
      <c r="F177" s="80"/>
      <c r="G177" s="50" t="s">
        <v>22</v>
      </c>
      <c r="H177" s="76">
        <f>H178</f>
        <v>63729</v>
      </c>
      <c r="I177" s="76">
        <f>I178</f>
        <v>65482</v>
      </c>
      <c r="J177" s="76">
        <f>J178</f>
        <v>67119</v>
      </c>
    </row>
    <row r="178" spans="1:10" ht="18.75" customHeight="1">
      <c r="A178" s="61"/>
      <c r="B178" s="66" t="s">
        <v>284</v>
      </c>
      <c r="C178" s="14" t="s">
        <v>120</v>
      </c>
      <c r="D178" s="67" t="s">
        <v>147</v>
      </c>
      <c r="E178" s="71" t="s">
        <v>39</v>
      </c>
      <c r="F178" s="80"/>
      <c r="G178" s="50" t="s">
        <v>118</v>
      </c>
      <c r="H178" s="76">
        <v>63729</v>
      </c>
      <c r="I178" s="49">
        <v>65482</v>
      </c>
      <c r="J178" s="77">
        <v>67119</v>
      </c>
    </row>
    <row r="179" spans="1:10" ht="30" customHeight="1">
      <c r="A179" s="61"/>
      <c r="B179" s="66" t="s">
        <v>285</v>
      </c>
      <c r="C179" s="14" t="s">
        <v>403</v>
      </c>
      <c r="D179" s="67" t="s">
        <v>189</v>
      </c>
      <c r="E179" s="71"/>
      <c r="F179" s="80"/>
      <c r="G179" s="50"/>
      <c r="H179" s="76">
        <f aca="true" t="shared" si="34" ref="H179:J180">H181</f>
        <v>200000</v>
      </c>
      <c r="I179" s="76">
        <f t="shared" si="34"/>
        <v>200000</v>
      </c>
      <c r="J179" s="76">
        <f t="shared" si="34"/>
        <v>200000</v>
      </c>
    </row>
    <row r="180" spans="1:10" ht="42.75" customHeight="1" hidden="1">
      <c r="A180" s="61"/>
      <c r="B180" s="81" t="s">
        <v>256</v>
      </c>
      <c r="C180" s="14" t="s">
        <v>208</v>
      </c>
      <c r="D180" s="67" t="s">
        <v>189</v>
      </c>
      <c r="E180" s="71" t="s">
        <v>47</v>
      </c>
      <c r="F180" s="80"/>
      <c r="G180" s="50"/>
      <c r="H180" s="76">
        <f t="shared" si="34"/>
        <v>200000</v>
      </c>
      <c r="I180" s="76">
        <f t="shared" si="34"/>
        <v>200000</v>
      </c>
      <c r="J180" s="76">
        <f t="shared" si="34"/>
        <v>200000</v>
      </c>
    </row>
    <row r="181" spans="1:10" ht="42.75" customHeight="1">
      <c r="A181" s="61"/>
      <c r="B181" s="81" t="s">
        <v>286</v>
      </c>
      <c r="C181" s="14" t="s">
        <v>203</v>
      </c>
      <c r="D181" s="67" t="s">
        <v>189</v>
      </c>
      <c r="E181" s="71" t="s">
        <v>47</v>
      </c>
      <c r="F181" s="80"/>
      <c r="G181" s="50"/>
      <c r="H181" s="76">
        <f aca="true" t="shared" si="35" ref="H181:J183">H182</f>
        <v>200000</v>
      </c>
      <c r="I181" s="76">
        <f t="shared" si="35"/>
        <v>200000</v>
      </c>
      <c r="J181" s="76">
        <f t="shared" si="35"/>
        <v>200000</v>
      </c>
    </row>
    <row r="182" spans="1:10" ht="45" customHeight="1">
      <c r="A182" s="61"/>
      <c r="B182" s="81" t="s">
        <v>287</v>
      </c>
      <c r="C182" s="13" t="s">
        <v>98</v>
      </c>
      <c r="D182" s="67" t="s">
        <v>189</v>
      </c>
      <c r="E182" s="71" t="s">
        <v>39</v>
      </c>
      <c r="F182" s="80"/>
      <c r="G182" s="50"/>
      <c r="H182" s="76">
        <f t="shared" si="35"/>
        <v>200000</v>
      </c>
      <c r="I182" s="76">
        <f t="shared" si="35"/>
        <v>200000</v>
      </c>
      <c r="J182" s="76">
        <f t="shared" si="35"/>
        <v>200000</v>
      </c>
    </row>
    <row r="183" spans="1:10" ht="15" customHeight="1">
      <c r="A183" s="61"/>
      <c r="B183" s="81" t="s">
        <v>288</v>
      </c>
      <c r="C183" s="13" t="s">
        <v>33</v>
      </c>
      <c r="D183" s="67" t="s">
        <v>189</v>
      </c>
      <c r="E183" s="71" t="s">
        <v>39</v>
      </c>
      <c r="F183" s="80"/>
      <c r="G183" s="50" t="s">
        <v>18</v>
      </c>
      <c r="H183" s="76">
        <f t="shared" si="35"/>
        <v>200000</v>
      </c>
      <c r="I183" s="76">
        <f t="shared" si="35"/>
        <v>200000</v>
      </c>
      <c r="J183" s="76">
        <f t="shared" si="35"/>
        <v>200000</v>
      </c>
    </row>
    <row r="184" spans="1:10" ht="30.75" customHeight="1">
      <c r="A184" s="61"/>
      <c r="B184" s="81" t="s">
        <v>289</v>
      </c>
      <c r="C184" s="13" t="s">
        <v>102</v>
      </c>
      <c r="D184" s="67" t="s">
        <v>189</v>
      </c>
      <c r="E184" s="71" t="s">
        <v>39</v>
      </c>
      <c r="F184" s="80"/>
      <c r="G184" s="50" t="s">
        <v>28</v>
      </c>
      <c r="H184" s="76">
        <v>200000</v>
      </c>
      <c r="I184" s="76">
        <v>200000</v>
      </c>
      <c r="J184" s="76">
        <v>200000</v>
      </c>
    </row>
    <row r="185" spans="1:10" ht="142.5" customHeight="1">
      <c r="A185" s="61"/>
      <c r="B185" s="81" t="s">
        <v>290</v>
      </c>
      <c r="C185" s="14" t="s">
        <v>278</v>
      </c>
      <c r="D185" s="67" t="s">
        <v>277</v>
      </c>
      <c r="E185" s="71"/>
      <c r="F185" s="80"/>
      <c r="G185" s="50"/>
      <c r="H185" s="76">
        <f>H186</f>
        <v>500</v>
      </c>
      <c r="I185" s="76">
        <f aca="true" t="shared" si="36" ref="I185:J187">I186</f>
        <v>500</v>
      </c>
      <c r="J185" s="76">
        <f t="shared" si="36"/>
        <v>500</v>
      </c>
    </row>
    <row r="186" spans="1:10" ht="18" customHeight="1">
      <c r="A186" s="61"/>
      <c r="B186" s="81" t="s">
        <v>291</v>
      </c>
      <c r="C186" s="13" t="s">
        <v>156</v>
      </c>
      <c r="D186" s="67" t="s">
        <v>277</v>
      </c>
      <c r="E186" s="71" t="s">
        <v>83</v>
      </c>
      <c r="F186" s="80"/>
      <c r="G186" s="50"/>
      <c r="H186" s="76">
        <f>H187</f>
        <v>500</v>
      </c>
      <c r="I186" s="76">
        <f t="shared" si="36"/>
        <v>500</v>
      </c>
      <c r="J186" s="76">
        <f t="shared" si="36"/>
        <v>500</v>
      </c>
    </row>
    <row r="187" spans="1:10" ht="30.75">
      <c r="A187" s="61"/>
      <c r="B187" s="81" t="s">
        <v>346</v>
      </c>
      <c r="C187" s="13" t="s">
        <v>187</v>
      </c>
      <c r="D187" s="67" t="s">
        <v>277</v>
      </c>
      <c r="E187" s="71" t="s">
        <v>186</v>
      </c>
      <c r="F187" s="80"/>
      <c r="G187" s="50"/>
      <c r="H187" s="76">
        <f>H188</f>
        <v>500</v>
      </c>
      <c r="I187" s="76">
        <f t="shared" si="36"/>
        <v>500</v>
      </c>
      <c r="J187" s="76">
        <f t="shared" si="36"/>
        <v>500</v>
      </c>
    </row>
    <row r="188" spans="1:10" ht="30.75">
      <c r="A188" s="61"/>
      <c r="B188" s="81" t="s">
        <v>347</v>
      </c>
      <c r="C188" s="14" t="s">
        <v>21</v>
      </c>
      <c r="D188" s="67" t="s">
        <v>277</v>
      </c>
      <c r="E188" s="71" t="s">
        <v>186</v>
      </c>
      <c r="F188" s="80"/>
      <c r="G188" s="50" t="s">
        <v>22</v>
      </c>
      <c r="H188" s="76">
        <f>H189</f>
        <v>500</v>
      </c>
      <c r="I188" s="76">
        <f>I189</f>
        <v>500</v>
      </c>
      <c r="J188" s="76">
        <f>J189</f>
        <v>500</v>
      </c>
    </row>
    <row r="189" spans="1:10" ht="15">
      <c r="A189" s="61"/>
      <c r="B189" s="81" t="s">
        <v>348</v>
      </c>
      <c r="C189" s="14" t="s">
        <v>120</v>
      </c>
      <c r="D189" s="67" t="s">
        <v>277</v>
      </c>
      <c r="E189" s="71" t="s">
        <v>186</v>
      </c>
      <c r="F189" s="80"/>
      <c r="G189" s="50" t="s">
        <v>118</v>
      </c>
      <c r="H189" s="76">
        <v>500</v>
      </c>
      <c r="I189" s="49">
        <v>500</v>
      </c>
      <c r="J189" s="77">
        <v>500</v>
      </c>
    </row>
    <row r="190" spans="1:10" ht="153" customHeight="1">
      <c r="A190" s="61"/>
      <c r="B190" s="81" t="s">
        <v>349</v>
      </c>
      <c r="C190" s="100" t="s">
        <v>330</v>
      </c>
      <c r="D190" s="67" t="s">
        <v>292</v>
      </c>
      <c r="E190" s="71"/>
      <c r="F190" s="80"/>
      <c r="G190" s="50"/>
      <c r="H190" s="76">
        <f>H191</f>
        <v>300</v>
      </c>
      <c r="I190" s="76">
        <f aca="true" t="shared" si="37" ref="I190:J192">I191</f>
        <v>300</v>
      </c>
      <c r="J190" s="76">
        <f t="shared" si="37"/>
        <v>300</v>
      </c>
    </row>
    <row r="191" spans="1:10" ht="19.5" customHeight="1">
      <c r="A191" s="61"/>
      <c r="B191" s="81" t="s">
        <v>350</v>
      </c>
      <c r="C191" s="13" t="s">
        <v>156</v>
      </c>
      <c r="D191" s="67" t="s">
        <v>292</v>
      </c>
      <c r="E191" s="71" t="s">
        <v>83</v>
      </c>
      <c r="F191" s="80"/>
      <c r="G191" s="50"/>
      <c r="H191" s="76">
        <f>H192</f>
        <v>300</v>
      </c>
      <c r="I191" s="76">
        <f t="shared" si="37"/>
        <v>300</v>
      </c>
      <c r="J191" s="76">
        <f t="shared" si="37"/>
        <v>300</v>
      </c>
    </row>
    <row r="192" spans="1:10" ht="30.75">
      <c r="A192" s="61"/>
      <c r="B192" s="81" t="s">
        <v>351</v>
      </c>
      <c r="C192" s="13" t="s">
        <v>187</v>
      </c>
      <c r="D192" s="67" t="s">
        <v>292</v>
      </c>
      <c r="E192" s="71" t="s">
        <v>186</v>
      </c>
      <c r="F192" s="80"/>
      <c r="G192" s="50"/>
      <c r="H192" s="76">
        <f>H193</f>
        <v>300</v>
      </c>
      <c r="I192" s="76">
        <f t="shared" si="37"/>
        <v>300</v>
      </c>
      <c r="J192" s="76">
        <f t="shared" si="37"/>
        <v>300</v>
      </c>
    </row>
    <row r="193" spans="1:10" ht="30.75">
      <c r="A193" s="61"/>
      <c r="B193" s="81" t="s">
        <v>352</v>
      </c>
      <c r="C193" s="14" t="s">
        <v>21</v>
      </c>
      <c r="D193" s="67" t="s">
        <v>292</v>
      </c>
      <c r="E193" s="71" t="s">
        <v>186</v>
      </c>
      <c r="F193" s="80"/>
      <c r="G193" s="50" t="s">
        <v>22</v>
      </c>
      <c r="H193" s="76">
        <f>H194</f>
        <v>300</v>
      </c>
      <c r="I193" s="76">
        <f>I194</f>
        <v>300</v>
      </c>
      <c r="J193" s="76">
        <f>J194</f>
        <v>300</v>
      </c>
    </row>
    <row r="194" spans="1:10" ht="15">
      <c r="A194" s="61"/>
      <c r="B194" s="81" t="s">
        <v>353</v>
      </c>
      <c r="C194" s="14" t="s">
        <v>120</v>
      </c>
      <c r="D194" s="67" t="s">
        <v>292</v>
      </c>
      <c r="E194" s="71" t="s">
        <v>186</v>
      </c>
      <c r="F194" s="80"/>
      <c r="G194" s="50" t="s">
        <v>118</v>
      </c>
      <c r="H194" s="76">
        <v>300</v>
      </c>
      <c r="I194" s="49">
        <v>300</v>
      </c>
      <c r="J194" s="77">
        <v>300</v>
      </c>
    </row>
    <row r="195" spans="1:10" ht="324.75" customHeight="1">
      <c r="A195" s="61"/>
      <c r="B195" s="81" t="s">
        <v>354</v>
      </c>
      <c r="C195" s="14" t="s">
        <v>498</v>
      </c>
      <c r="D195" s="67" t="s">
        <v>499</v>
      </c>
      <c r="E195" s="71"/>
      <c r="F195" s="80"/>
      <c r="G195" s="50"/>
      <c r="H195" s="76">
        <f>H196</f>
        <v>5524863.8</v>
      </c>
      <c r="I195" s="76">
        <f aca="true" t="shared" si="38" ref="I195:J198">I196</f>
        <v>0</v>
      </c>
      <c r="J195" s="76">
        <f t="shared" si="38"/>
        <v>0</v>
      </c>
    </row>
    <row r="196" spans="1:10" ht="16.5" customHeight="1">
      <c r="A196" s="61"/>
      <c r="B196" s="81" t="s">
        <v>355</v>
      </c>
      <c r="C196" s="13" t="s">
        <v>156</v>
      </c>
      <c r="D196" s="67" t="s">
        <v>499</v>
      </c>
      <c r="E196" s="71" t="s">
        <v>83</v>
      </c>
      <c r="F196" s="80"/>
      <c r="G196" s="50"/>
      <c r="H196" s="76">
        <f>H197</f>
        <v>5524863.8</v>
      </c>
      <c r="I196" s="76">
        <f t="shared" si="38"/>
        <v>0</v>
      </c>
      <c r="J196" s="76">
        <f t="shared" si="38"/>
        <v>0</v>
      </c>
    </row>
    <row r="197" spans="1:10" ht="30.75">
      <c r="A197" s="61"/>
      <c r="B197" s="81" t="s">
        <v>358</v>
      </c>
      <c r="C197" s="13" t="s">
        <v>187</v>
      </c>
      <c r="D197" s="67" t="s">
        <v>499</v>
      </c>
      <c r="E197" s="71" t="s">
        <v>186</v>
      </c>
      <c r="F197" s="80"/>
      <c r="G197" s="50"/>
      <c r="H197" s="76">
        <f>H198</f>
        <v>5524863.8</v>
      </c>
      <c r="I197" s="76">
        <f t="shared" si="38"/>
        <v>0</v>
      </c>
      <c r="J197" s="76">
        <f t="shared" si="38"/>
        <v>0</v>
      </c>
    </row>
    <row r="198" spans="1:10" ht="30.75">
      <c r="A198" s="61"/>
      <c r="B198" s="81" t="s">
        <v>359</v>
      </c>
      <c r="C198" s="14" t="s">
        <v>21</v>
      </c>
      <c r="D198" s="67" t="s">
        <v>499</v>
      </c>
      <c r="E198" s="71" t="s">
        <v>186</v>
      </c>
      <c r="F198" s="80"/>
      <c r="G198" s="50" t="s">
        <v>22</v>
      </c>
      <c r="H198" s="76">
        <f>H199</f>
        <v>5524863.8</v>
      </c>
      <c r="I198" s="76">
        <f t="shared" si="38"/>
        <v>0</v>
      </c>
      <c r="J198" s="76">
        <f t="shared" si="38"/>
        <v>0</v>
      </c>
    </row>
    <row r="199" spans="1:10" ht="46.5">
      <c r="A199" s="61"/>
      <c r="B199" s="81" t="s">
        <v>360</v>
      </c>
      <c r="C199" s="14" t="s">
        <v>496</v>
      </c>
      <c r="D199" s="67" t="s">
        <v>499</v>
      </c>
      <c r="E199" s="71" t="s">
        <v>186</v>
      </c>
      <c r="F199" s="80"/>
      <c r="G199" s="50" t="s">
        <v>497</v>
      </c>
      <c r="H199" s="76">
        <v>5524863.8</v>
      </c>
      <c r="I199" s="49">
        <v>0</v>
      </c>
      <c r="J199" s="77">
        <v>0</v>
      </c>
    </row>
    <row r="200" spans="1:10" ht="63" customHeight="1">
      <c r="A200" s="61"/>
      <c r="B200" s="81" t="s">
        <v>361</v>
      </c>
      <c r="C200" s="14" t="s">
        <v>294</v>
      </c>
      <c r="D200" s="50" t="s">
        <v>261</v>
      </c>
      <c r="E200" s="124"/>
      <c r="F200" s="125"/>
      <c r="G200" s="73"/>
      <c r="H200" s="76">
        <f>H201+H207+H212+H217</f>
        <v>4265129</v>
      </c>
      <c r="I200" s="76">
        <f>I201+I207+I212+I217</f>
        <v>4065129</v>
      </c>
      <c r="J200" s="76">
        <f>J201+J207+J212+J217</f>
        <v>4065129</v>
      </c>
    </row>
    <row r="201" spans="1:10" ht="58.5" customHeight="1">
      <c r="A201" s="61"/>
      <c r="B201" s="81" t="s">
        <v>362</v>
      </c>
      <c r="C201" s="13" t="s">
        <v>295</v>
      </c>
      <c r="D201" s="67" t="s">
        <v>240</v>
      </c>
      <c r="E201" s="124"/>
      <c r="F201" s="125"/>
      <c r="G201" s="50"/>
      <c r="H201" s="76">
        <f aca="true" t="shared" si="39" ref="H201:J204">H202</f>
        <v>277000</v>
      </c>
      <c r="I201" s="76">
        <f t="shared" si="39"/>
        <v>277000</v>
      </c>
      <c r="J201" s="76">
        <f t="shared" si="39"/>
        <v>277000</v>
      </c>
    </row>
    <row r="202" spans="1:10" ht="123" customHeight="1">
      <c r="A202" s="61"/>
      <c r="B202" s="81" t="s">
        <v>363</v>
      </c>
      <c r="C202" s="14" t="s">
        <v>299</v>
      </c>
      <c r="D202" s="67" t="s">
        <v>150</v>
      </c>
      <c r="E202" s="124"/>
      <c r="F202" s="125"/>
      <c r="G202" s="50"/>
      <c r="H202" s="76">
        <f t="shared" si="39"/>
        <v>277000</v>
      </c>
      <c r="I202" s="76">
        <f t="shared" si="39"/>
        <v>277000</v>
      </c>
      <c r="J202" s="76">
        <f t="shared" si="39"/>
        <v>277000</v>
      </c>
    </row>
    <row r="203" spans="1:10" ht="21" customHeight="1">
      <c r="A203" s="61"/>
      <c r="B203" s="81" t="s">
        <v>364</v>
      </c>
      <c r="C203" s="13" t="s">
        <v>156</v>
      </c>
      <c r="D203" s="67" t="s">
        <v>150</v>
      </c>
      <c r="E203" s="124">
        <v>500</v>
      </c>
      <c r="F203" s="125"/>
      <c r="G203" s="50"/>
      <c r="H203" s="76">
        <f t="shared" si="39"/>
        <v>277000</v>
      </c>
      <c r="I203" s="76">
        <f t="shared" si="39"/>
        <v>277000</v>
      </c>
      <c r="J203" s="76">
        <f t="shared" si="39"/>
        <v>277000</v>
      </c>
    </row>
    <row r="204" spans="1:10" ht="20.25" customHeight="1">
      <c r="A204" s="61">
        <v>103</v>
      </c>
      <c r="B204" s="81" t="s">
        <v>365</v>
      </c>
      <c r="C204" s="13" t="s">
        <v>238</v>
      </c>
      <c r="D204" s="67" t="s">
        <v>150</v>
      </c>
      <c r="E204" s="124">
        <v>540</v>
      </c>
      <c r="F204" s="125"/>
      <c r="G204" s="50"/>
      <c r="H204" s="76">
        <f t="shared" si="39"/>
        <v>277000</v>
      </c>
      <c r="I204" s="76">
        <f t="shared" si="39"/>
        <v>277000</v>
      </c>
      <c r="J204" s="76">
        <f t="shared" si="39"/>
        <v>277000</v>
      </c>
    </row>
    <row r="205" spans="1:10" ht="21" customHeight="1">
      <c r="A205" s="61">
        <v>109</v>
      </c>
      <c r="B205" s="81" t="s">
        <v>366</v>
      </c>
      <c r="C205" s="13" t="s">
        <v>74</v>
      </c>
      <c r="D205" s="67" t="s">
        <v>150</v>
      </c>
      <c r="E205" s="124">
        <v>540</v>
      </c>
      <c r="F205" s="125"/>
      <c r="G205" s="50" t="s">
        <v>0</v>
      </c>
      <c r="H205" s="76">
        <f>H206</f>
        <v>277000</v>
      </c>
      <c r="I205" s="76">
        <f>I206</f>
        <v>277000</v>
      </c>
      <c r="J205" s="76">
        <f>J206</f>
        <v>277000</v>
      </c>
    </row>
    <row r="206" spans="1:10" ht="21.75" customHeight="1">
      <c r="A206" s="61">
        <v>110</v>
      </c>
      <c r="B206" s="81" t="s">
        <v>367</v>
      </c>
      <c r="C206" s="13" t="s">
        <v>100</v>
      </c>
      <c r="D206" s="67" t="s">
        <v>150</v>
      </c>
      <c r="E206" s="124">
        <v>540</v>
      </c>
      <c r="F206" s="125"/>
      <c r="G206" s="50" t="s">
        <v>1</v>
      </c>
      <c r="H206" s="76">
        <v>277000</v>
      </c>
      <c r="I206" s="76">
        <v>277000</v>
      </c>
      <c r="J206" s="76">
        <v>277000</v>
      </c>
    </row>
    <row r="207" spans="1:10" ht="82.5" customHeight="1">
      <c r="A207" s="61">
        <v>111</v>
      </c>
      <c r="B207" s="81" t="s">
        <v>368</v>
      </c>
      <c r="C207" s="100" t="s">
        <v>331</v>
      </c>
      <c r="D207" s="67" t="s">
        <v>223</v>
      </c>
      <c r="E207" s="124"/>
      <c r="F207" s="125"/>
      <c r="G207" s="50"/>
      <c r="H207" s="76">
        <f>H208</f>
        <v>2119638</v>
      </c>
      <c r="I207" s="76">
        <f aca="true" t="shared" si="40" ref="I207:J209">I208</f>
        <v>1919638</v>
      </c>
      <c r="J207" s="76">
        <f t="shared" si="40"/>
        <v>1919638</v>
      </c>
    </row>
    <row r="208" spans="1:10" ht="17.25" customHeight="1">
      <c r="A208" s="61">
        <v>112</v>
      </c>
      <c r="B208" s="81" t="s">
        <v>47</v>
      </c>
      <c r="C208" s="13" t="s">
        <v>156</v>
      </c>
      <c r="D208" s="67" t="s">
        <v>223</v>
      </c>
      <c r="E208" s="124">
        <v>500</v>
      </c>
      <c r="F208" s="125"/>
      <c r="G208" s="50"/>
      <c r="H208" s="76">
        <f>H209</f>
        <v>2119638</v>
      </c>
      <c r="I208" s="76">
        <f t="shared" si="40"/>
        <v>1919638</v>
      </c>
      <c r="J208" s="76">
        <f t="shared" si="40"/>
        <v>1919638</v>
      </c>
    </row>
    <row r="209" spans="1:10" ht="21" customHeight="1">
      <c r="A209" s="61">
        <v>113</v>
      </c>
      <c r="B209" s="81" t="s">
        <v>369</v>
      </c>
      <c r="C209" s="13" t="s">
        <v>238</v>
      </c>
      <c r="D209" s="67" t="s">
        <v>223</v>
      </c>
      <c r="E209" s="124">
        <v>540</v>
      </c>
      <c r="F209" s="125"/>
      <c r="G209" s="50"/>
      <c r="H209" s="76">
        <f>H210</f>
        <v>2119638</v>
      </c>
      <c r="I209" s="76">
        <f t="shared" si="40"/>
        <v>1919638</v>
      </c>
      <c r="J209" s="76">
        <f t="shared" si="40"/>
        <v>1919638</v>
      </c>
    </row>
    <row r="210" spans="1:10" ht="15">
      <c r="A210" s="61"/>
      <c r="B210" s="81" t="s">
        <v>370</v>
      </c>
      <c r="C210" s="13" t="s">
        <v>74</v>
      </c>
      <c r="D210" s="67" t="s">
        <v>223</v>
      </c>
      <c r="E210" s="124">
        <v>540</v>
      </c>
      <c r="F210" s="125"/>
      <c r="G210" s="50" t="s">
        <v>0</v>
      </c>
      <c r="H210" s="76">
        <f>H211</f>
        <v>2119638</v>
      </c>
      <c r="I210" s="76">
        <f>I211</f>
        <v>1919638</v>
      </c>
      <c r="J210" s="76">
        <f>J211</f>
        <v>1919638</v>
      </c>
    </row>
    <row r="211" spans="1:10" ht="16.5" customHeight="1">
      <c r="A211" s="61"/>
      <c r="B211" s="81" t="s">
        <v>371</v>
      </c>
      <c r="C211" s="13" t="s">
        <v>100</v>
      </c>
      <c r="D211" s="67" t="s">
        <v>223</v>
      </c>
      <c r="E211" s="124">
        <v>540</v>
      </c>
      <c r="F211" s="125"/>
      <c r="G211" s="50" t="s">
        <v>1</v>
      </c>
      <c r="H211" s="76">
        <v>2119638</v>
      </c>
      <c r="I211" s="76">
        <v>1919638</v>
      </c>
      <c r="J211" s="76">
        <v>1919638</v>
      </c>
    </row>
    <row r="212" spans="1:10" ht="188.25" customHeight="1">
      <c r="A212" s="61"/>
      <c r="B212" s="81" t="s">
        <v>374</v>
      </c>
      <c r="C212" s="13" t="s">
        <v>342</v>
      </c>
      <c r="D212" s="67" t="s">
        <v>223</v>
      </c>
      <c r="E212" s="124"/>
      <c r="F212" s="125"/>
      <c r="G212" s="50"/>
      <c r="H212" s="76">
        <f>H213</f>
        <v>324263</v>
      </c>
      <c r="I212" s="76">
        <f aca="true" t="shared" si="41" ref="I212:J215">I213</f>
        <v>324263</v>
      </c>
      <c r="J212" s="76">
        <f t="shared" si="41"/>
        <v>324263</v>
      </c>
    </row>
    <row r="213" spans="1:10" ht="18" customHeight="1">
      <c r="A213" s="61"/>
      <c r="B213" s="81" t="s">
        <v>421</v>
      </c>
      <c r="C213" s="13" t="s">
        <v>156</v>
      </c>
      <c r="D213" s="67" t="s">
        <v>223</v>
      </c>
      <c r="E213" s="121" t="s">
        <v>83</v>
      </c>
      <c r="F213" s="122"/>
      <c r="G213" s="50"/>
      <c r="H213" s="76">
        <f>H214</f>
        <v>324263</v>
      </c>
      <c r="I213" s="76">
        <f t="shared" si="41"/>
        <v>324263</v>
      </c>
      <c r="J213" s="76">
        <f t="shared" si="41"/>
        <v>324263</v>
      </c>
    </row>
    <row r="214" spans="1:10" ht="15.75" customHeight="1">
      <c r="A214" s="61"/>
      <c r="B214" s="81" t="s">
        <v>422</v>
      </c>
      <c r="C214" s="13" t="s">
        <v>238</v>
      </c>
      <c r="D214" s="67" t="s">
        <v>223</v>
      </c>
      <c r="E214" s="121" t="s">
        <v>186</v>
      </c>
      <c r="F214" s="122"/>
      <c r="G214" s="50"/>
      <c r="H214" s="76">
        <f>H215</f>
        <v>324263</v>
      </c>
      <c r="I214" s="76">
        <f t="shared" si="41"/>
        <v>324263</v>
      </c>
      <c r="J214" s="76">
        <f t="shared" si="41"/>
        <v>324263</v>
      </c>
    </row>
    <row r="215" spans="1:10" ht="15">
      <c r="A215" s="61"/>
      <c r="B215" s="81" t="s">
        <v>423</v>
      </c>
      <c r="C215" s="13" t="s">
        <v>74</v>
      </c>
      <c r="D215" s="67" t="s">
        <v>223</v>
      </c>
      <c r="E215" s="121" t="s">
        <v>186</v>
      </c>
      <c r="F215" s="122"/>
      <c r="G215" s="50" t="s">
        <v>0</v>
      </c>
      <c r="H215" s="76">
        <f>H216</f>
        <v>324263</v>
      </c>
      <c r="I215" s="76">
        <f t="shared" si="41"/>
        <v>324263</v>
      </c>
      <c r="J215" s="76">
        <f t="shared" si="41"/>
        <v>324263</v>
      </c>
    </row>
    <row r="216" spans="1:10" ht="15">
      <c r="A216" s="61"/>
      <c r="B216" s="81" t="s">
        <v>424</v>
      </c>
      <c r="C216" s="13" t="s">
        <v>100</v>
      </c>
      <c r="D216" s="67" t="s">
        <v>223</v>
      </c>
      <c r="E216" s="121" t="s">
        <v>186</v>
      </c>
      <c r="F216" s="122"/>
      <c r="G216" s="50" t="s">
        <v>1</v>
      </c>
      <c r="H216" s="76">
        <v>324263</v>
      </c>
      <c r="I216" s="76">
        <v>324263</v>
      </c>
      <c r="J216" s="76">
        <v>324263</v>
      </c>
    </row>
    <row r="217" spans="1:10" ht="153" customHeight="1">
      <c r="A217" s="61"/>
      <c r="B217" s="81" t="s">
        <v>425</v>
      </c>
      <c r="C217" s="13" t="s">
        <v>343</v>
      </c>
      <c r="D217" s="67" t="s">
        <v>223</v>
      </c>
      <c r="E217" s="71"/>
      <c r="F217" s="72"/>
      <c r="G217" s="50"/>
      <c r="H217" s="76">
        <f>H218</f>
        <v>1544228</v>
      </c>
      <c r="I217" s="76">
        <f>I218</f>
        <v>1544228</v>
      </c>
      <c r="J217" s="76">
        <f>J218</f>
        <v>1544228</v>
      </c>
    </row>
    <row r="218" spans="1:10" ht="18" customHeight="1">
      <c r="A218" s="61"/>
      <c r="B218" s="81" t="s">
        <v>430</v>
      </c>
      <c r="C218" s="13" t="s">
        <v>156</v>
      </c>
      <c r="D218" s="67" t="s">
        <v>223</v>
      </c>
      <c r="E218" s="121" t="s">
        <v>83</v>
      </c>
      <c r="F218" s="122"/>
      <c r="G218" s="50"/>
      <c r="H218" s="76">
        <f>H219</f>
        <v>1544228</v>
      </c>
      <c r="I218" s="76">
        <f aca="true" t="shared" si="42" ref="I218:J220">I219</f>
        <v>1544228</v>
      </c>
      <c r="J218" s="76">
        <f t="shared" si="42"/>
        <v>1544228</v>
      </c>
    </row>
    <row r="219" spans="1:10" ht="16.5" customHeight="1">
      <c r="A219" s="61"/>
      <c r="B219" s="81" t="s">
        <v>450</v>
      </c>
      <c r="C219" s="13" t="s">
        <v>238</v>
      </c>
      <c r="D219" s="67" t="s">
        <v>223</v>
      </c>
      <c r="E219" s="121" t="s">
        <v>186</v>
      </c>
      <c r="F219" s="122"/>
      <c r="G219" s="50"/>
      <c r="H219" s="76">
        <f>H220</f>
        <v>1544228</v>
      </c>
      <c r="I219" s="76">
        <f t="shared" si="42"/>
        <v>1544228</v>
      </c>
      <c r="J219" s="76">
        <f t="shared" si="42"/>
        <v>1544228</v>
      </c>
    </row>
    <row r="220" spans="1:10" ht="17.25" customHeight="1">
      <c r="A220" s="61"/>
      <c r="B220" s="81" t="s">
        <v>451</v>
      </c>
      <c r="C220" s="13" t="s">
        <v>74</v>
      </c>
      <c r="D220" s="67" t="s">
        <v>223</v>
      </c>
      <c r="E220" s="121" t="s">
        <v>186</v>
      </c>
      <c r="F220" s="122"/>
      <c r="G220" s="50" t="s">
        <v>0</v>
      </c>
      <c r="H220" s="76">
        <f>H221</f>
        <v>1544228</v>
      </c>
      <c r="I220" s="76">
        <f t="shared" si="42"/>
        <v>1544228</v>
      </c>
      <c r="J220" s="76">
        <f t="shared" si="42"/>
        <v>1544228</v>
      </c>
    </row>
    <row r="221" spans="1:10" ht="30.75">
      <c r="A221" s="61"/>
      <c r="B221" s="81" t="s">
        <v>452</v>
      </c>
      <c r="C221" s="13" t="s">
        <v>225</v>
      </c>
      <c r="D221" s="67" t="s">
        <v>223</v>
      </c>
      <c r="E221" s="121" t="s">
        <v>186</v>
      </c>
      <c r="F221" s="122"/>
      <c r="G221" s="50" t="s">
        <v>226</v>
      </c>
      <c r="H221" s="76">
        <v>1544228</v>
      </c>
      <c r="I221" s="76">
        <v>1544228</v>
      </c>
      <c r="J221" s="76">
        <v>1544228</v>
      </c>
    </row>
    <row r="222" spans="1:10" ht="108.75">
      <c r="A222" s="61"/>
      <c r="B222" s="81" t="s">
        <v>453</v>
      </c>
      <c r="C222" s="93" t="s">
        <v>429</v>
      </c>
      <c r="D222" s="94" t="s">
        <v>427</v>
      </c>
      <c r="E222" s="95"/>
      <c r="F222" s="96"/>
      <c r="G222" s="97"/>
      <c r="H222" s="98">
        <f>H228+H223+H233</f>
        <v>63615468.6</v>
      </c>
      <c r="I222" s="98">
        <f>I228</f>
        <v>0</v>
      </c>
      <c r="J222" s="98">
        <f>J228</f>
        <v>0</v>
      </c>
    </row>
    <row r="223" spans="1:10" ht="202.5">
      <c r="A223" s="61"/>
      <c r="B223" s="81" t="s">
        <v>454</v>
      </c>
      <c r="C223" s="99" t="s">
        <v>432</v>
      </c>
      <c r="D223" s="94" t="s">
        <v>431</v>
      </c>
      <c r="E223" s="95"/>
      <c r="F223" s="96"/>
      <c r="G223" s="97"/>
      <c r="H223" s="98">
        <f aca="true" t="shared" si="43" ref="H223:J236">H224</f>
        <v>50506000</v>
      </c>
      <c r="I223" s="98">
        <f t="shared" si="43"/>
        <v>0</v>
      </c>
      <c r="J223" s="98">
        <f t="shared" si="43"/>
        <v>0</v>
      </c>
    </row>
    <row r="224" spans="1:10" ht="62.25">
      <c r="A224" s="61"/>
      <c r="B224" s="81" t="s">
        <v>455</v>
      </c>
      <c r="C224" s="100" t="s">
        <v>208</v>
      </c>
      <c r="D224" s="94" t="s">
        <v>431</v>
      </c>
      <c r="E224" s="95" t="s">
        <v>47</v>
      </c>
      <c r="F224" s="96"/>
      <c r="G224" s="97"/>
      <c r="H224" s="98">
        <f t="shared" si="43"/>
        <v>50506000</v>
      </c>
      <c r="I224" s="98">
        <f t="shared" si="43"/>
        <v>0</v>
      </c>
      <c r="J224" s="98">
        <f t="shared" si="43"/>
        <v>0</v>
      </c>
    </row>
    <row r="225" spans="1:10" ht="62.25">
      <c r="A225" s="61"/>
      <c r="B225" s="81" t="s">
        <v>456</v>
      </c>
      <c r="C225" s="93" t="s">
        <v>98</v>
      </c>
      <c r="D225" s="94" t="s">
        <v>431</v>
      </c>
      <c r="E225" s="95" t="s">
        <v>39</v>
      </c>
      <c r="F225" s="96"/>
      <c r="G225" s="97"/>
      <c r="H225" s="98">
        <f t="shared" si="43"/>
        <v>50506000</v>
      </c>
      <c r="I225" s="98">
        <f t="shared" si="43"/>
        <v>0</v>
      </c>
      <c r="J225" s="98">
        <f t="shared" si="43"/>
        <v>0</v>
      </c>
    </row>
    <row r="226" spans="1:10" ht="30.75">
      <c r="A226" s="61"/>
      <c r="B226" s="81" t="s">
        <v>457</v>
      </c>
      <c r="C226" s="101" t="s">
        <v>21</v>
      </c>
      <c r="D226" s="94" t="s">
        <v>431</v>
      </c>
      <c r="E226" s="95"/>
      <c r="F226" s="96"/>
      <c r="G226" s="97" t="s">
        <v>22</v>
      </c>
      <c r="H226" s="98">
        <f t="shared" si="43"/>
        <v>50506000</v>
      </c>
      <c r="I226" s="98">
        <f t="shared" si="43"/>
        <v>0</v>
      </c>
      <c r="J226" s="98">
        <f t="shared" si="43"/>
        <v>0</v>
      </c>
    </row>
    <row r="227" spans="1:10" ht="15">
      <c r="A227" s="61"/>
      <c r="B227" s="81" t="s">
        <v>458</v>
      </c>
      <c r="C227" s="101" t="s">
        <v>94</v>
      </c>
      <c r="D227" s="94" t="s">
        <v>431</v>
      </c>
      <c r="E227" s="95"/>
      <c r="F227" s="96"/>
      <c r="G227" s="97" t="s">
        <v>23</v>
      </c>
      <c r="H227" s="98">
        <v>50506000</v>
      </c>
      <c r="I227" s="98">
        <v>0</v>
      </c>
      <c r="J227" s="98">
        <v>0</v>
      </c>
    </row>
    <row r="228" spans="1:10" ht="218.25">
      <c r="A228" s="61"/>
      <c r="B228" s="81" t="s">
        <v>459</v>
      </c>
      <c r="C228" s="100" t="s">
        <v>434</v>
      </c>
      <c r="D228" s="94" t="s">
        <v>433</v>
      </c>
      <c r="E228" s="95"/>
      <c r="F228" s="96"/>
      <c r="G228" s="97"/>
      <c r="H228" s="98">
        <f t="shared" si="43"/>
        <v>2682195.6</v>
      </c>
      <c r="I228" s="98">
        <f t="shared" si="43"/>
        <v>0</v>
      </c>
      <c r="J228" s="98">
        <f t="shared" si="43"/>
        <v>0</v>
      </c>
    </row>
    <row r="229" spans="1:10" ht="62.25">
      <c r="A229" s="61"/>
      <c r="B229" s="81" t="s">
        <v>460</v>
      </c>
      <c r="C229" s="100" t="s">
        <v>208</v>
      </c>
      <c r="D229" s="94" t="s">
        <v>433</v>
      </c>
      <c r="E229" s="95" t="s">
        <v>47</v>
      </c>
      <c r="F229" s="96"/>
      <c r="G229" s="97"/>
      <c r="H229" s="98">
        <f t="shared" si="43"/>
        <v>2682195.6</v>
      </c>
      <c r="I229" s="98">
        <f t="shared" si="43"/>
        <v>0</v>
      </c>
      <c r="J229" s="98">
        <f t="shared" si="43"/>
        <v>0</v>
      </c>
    </row>
    <row r="230" spans="1:10" ht="64.5" customHeight="1">
      <c r="A230" s="61"/>
      <c r="B230" s="81" t="s">
        <v>461</v>
      </c>
      <c r="C230" s="93" t="s">
        <v>98</v>
      </c>
      <c r="D230" s="94" t="s">
        <v>433</v>
      </c>
      <c r="E230" s="95" t="s">
        <v>39</v>
      </c>
      <c r="F230" s="96"/>
      <c r="G230" s="97"/>
      <c r="H230" s="98">
        <f t="shared" si="43"/>
        <v>2682195.6</v>
      </c>
      <c r="I230" s="98">
        <f t="shared" si="43"/>
        <v>0</v>
      </c>
      <c r="J230" s="98">
        <f t="shared" si="43"/>
        <v>0</v>
      </c>
    </row>
    <row r="231" spans="1:10" ht="30.75">
      <c r="A231" s="61"/>
      <c r="B231" s="81" t="s">
        <v>462</v>
      </c>
      <c r="C231" s="101" t="s">
        <v>21</v>
      </c>
      <c r="D231" s="94" t="s">
        <v>433</v>
      </c>
      <c r="E231" s="95"/>
      <c r="F231" s="96"/>
      <c r="G231" s="97" t="s">
        <v>22</v>
      </c>
      <c r="H231" s="98">
        <f t="shared" si="43"/>
        <v>2682195.6</v>
      </c>
      <c r="I231" s="98">
        <f t="shared" si="43"/>
        <v>0</v>
      </c>
      <c r="J231" s="98">
        <f t="shared" si="43"/>
        <v>0</v>
      </c>
    </row>
    <row r="232" spans="1:10" ht="15">
      <c r="A232" s="61"/>
      <c r="B232" s="81" t="s">
        <v>463</v>
      </c>
      <c r="C232" s="101" t="s">
        <v>94</v>
      </c>
      <c r="D232" s="94" t="s">
        <v>433</v>
      </c>
      <c r="E232" s="95"/>
      <c r="F232" s="96"/>
      <c r="G232" s="97" t="s">
        <v>23</v>
      </c>
      <c r="H232" s="98">
        <v>2682195.6</v>
      </c>
      <c r="I232" s="98">
        <v>0</v>
      </c>
      <c r="J232" s="98">
        <v>0</v>
      </c>
    </row>
    <row r="233" spans="1:10" ht="218.25">
      <c r="A233" s="61"/>
      <c r="B233" s="81" t="s">
        <v>464</v>
      </c>
      <c r="C233" s="100" t="s">
        <v>448</v>
      </c>
      <c r="D233" s="94" t="s">
        <v>447</v>
      </c>
      <c r="E233" s="95"/>
      <c r="F233" s="96"/>
      <c r="G233" s="97"/>
      <c r="H233" s="98">
        <f t="shared" si="43"/>
        <v>10427273</v>
      </c>
      <c r="I233" s="98">
        <f t="shared" si="43"/>
        <v>0</v>
      </c>
      <c r="J233" s="98">
        <f t="shared" si="43"/>
        <v>0</v>
      </c>
    </row>
    <row r="234" spans="1:10" ht="62.25">
      <c r="A234" s="61"/>
      <c r="B234" s="81" t="s">
        <v>465</v>
      </c>
      <c r="C234" s="100" t="s">
        <v>208</v>
      </c>
      <c r="D234" s="94" t="s">
        <v>447</v>
      </c>
      <c r="E234" s="95" t="s">
        <v>47</v>
      </c>
      <c r="F234" s="96"/>
      <c r="G234" s="97"/>
      <c r="H234" s="98">
        <f t="shared" si="43"/>
        <v>10427273</v>
      </c>
      <c r="I234" s="98">
        <f t="shared" si="43"/>
        <v>0</v>
      </c>
      <c r="J234" s="98">
        <f t="shared" si="43"/>
        <v>0</v>
      </c>
    </row>
    <row r="235" spans="1:10" ht="61.5" customHeight="1">
      <c r="A235" s="61"/>
      <c r="B235" s="81" t="s">
        <v>466</v>
      </c>
      <c r="C235" s="93" t="s">
        <v>98</v>
      </c>
      <c r="D235" s="94" t="s">
        <v>447</v>
      </c>
      <c r="E235" s="95" t="s">
        <v>39</v>
      </c>
      <c r="F235" s="96"/>
      <c r="G235" s="97"/>
      <c r="H235" s="98">
        <f t="shared" si="43"/>
        <v>10427273</v>
      </c>
      <c r="I235" s="98">
        <f t="shared" si="43"/>
        <v>0</v>
      </c>
      <c r="J235" s="98">
        <f t="shared" si="43"/>
        <v>0</v>
      </c>
    </row>
    <row r="236" spans="1:10" ht="30.75">
      <c r="A236" s="61"/>
      <c r="B236" s="81" t="s">
        <v>467</v>
      </c>
      <c r="C236" s="101" t="s">
        <v>21</v>
      </c>
      <c r="D236" s="94" t="s">
        <v>447</v>
      </c>
      <c r="E236" s="95"/>
      <c r="F236" s="96"/>
      <c r="G236" s="97" t="s">
        <v>22</v>
      </c>
      <c r="H236" s="98">
        <f t="shared" si="43"/>
        <v>10427273</v>
      </c>
      <c r="I236" s="98">
        <f t="shared" si="43"/>
        <v>0</v>
      </c>
      <c r="J236" s="98">
        <f t="shared" si="43"/>
        <v>0</v>
      </c>
    </row>
    <row r="237" spans="1:10" ht="18" customHeight="1">
      <c r="A237" s="61"/>
      <c r="B237" s="81" t="s">
        <v>468</v>
      </c>
      <c r="C237" s="101" t="s">
        <v>94</v>
      </c>
      <c r="D237" s="94" t="s">
        <v>447</v>
      </c>
      <c r="E237" s="95"/>
      <c r="F237" s="96"/>
      <c r="G237" s="97" t="s">
        <v>23</v>
      </c>
      <c r="H237" s="98">
        <v>10427273</v>
      </c>
      <c r="I237" s="98">
        <v>0</v>
      </c>
      <c r="J237" s="98">
        <v>0</v>
      </c>
    </row>
    <row r="238" spans="1:10" ht="33" customHeight="1">
      <c r="A238" s="61"/>
      <c r="B238" s="81" t="s">
        <v>469</v>
      </c>
      <c r="C238" s="13" t="s">
        <v>332</v>
      </c>
      <c r="D238" s="67" t="s">
        <v>130</v>
      </c>
      <c r="E238" s="121"/>
      <c r="F238" s="122"/>
      <c r="G238" s="50"/>
      <c r="H238" s="49">
        <f>H239</f>
        <v>9437613.120000001</v>
      </c>
      <c r="I238" s="49">
        <f>I239</f>
        <v>8272740</v>
      </c>
      <c r="J238" s="49">
        <f>J239</f>
        <v>8312581</v>
      </c>
    </row>
    <row r="239" spans="1:10" ht="34.5" customHeight="1">
      <c r="A239" s="61"/>
      <c r="B239" s="81" t="s">
        <v>470</v>
      </c>
      <c r="C239" s="13" t="s">
        <v>169</v>
      </c>
      <c r="D239" s="73">
        <v>8220000000</v>
      </c>
      <c r="E239" s="124"/>
      <c r="F239" s="125"/>
      <c r="G239" s="50"/>
      <c r="H239" s="77">
        <f>H240+H250+H269+H279+H274+H245+H264+H259</f>
        <v>9437613.120000001</v>
      </c>
      <c r="I239" s="77">
        <f>I240+I250+I269+I279+I274</f>
        <v>8272740</v>
      </c>
      <c r="J239" s="77">
        <f>J240+J250+J269+J279+J274</f>
        <v>8312581</v>
      </c>
    </row>
    <row r="240" spans="1:10" ht="61.5" customHeight="1">
      <c r="A240" s="61"/>
      <c r="B240" s="81" t="s">
        <v>471</v>
      </c>
      <c r="C240" s="13" t="s">
        <v>333</v>
      </c>
      <c r="D240" s="67" t="s">
        <v>131</v>
      </c>
      <c r="E240" s="121"/>
      <c r="F240" s="122"/>
      <c r="G240" s="50"/>
      <c r="H240" s="49">
        <f>H242</f>
        <v>887293</v>
      </c>
      <c r="I240" s="49">
        <f>I242</f>
        <v>887293</v>
      </c>
      <c r="J240" s="49">
        <f>J242</f>
        <v>887293</v>
      </c>
    </row>
    <row r="241" spans="1:10" ht="126.75" customHeight="1">
      <c r="A241" s="61"/>
      <c r="B241" s="81" t="s">
        <v>472</v>
      </c>
      <c r="C241" s="13" t="s">
        <v>40</v>
      </c>
      <c r="D241" s="67" t="s">
        <v>131</v>
      </c>
      <c r="E241" s="121" t="s">
        <v>41</v>
      </c>
      <c r="F241" s="122"/>
      <c r="G241" s="50"/>
      <c r="H241" s="49">
        <f>H242</f>
        <v>887293</v>
      </c>
      <c r="I241" s="49">
        <f>I242</f>
        <v>887293</v>
      </c>
      <c r="J241" s="49">
        <f>J242</f>
        <v>887293</v>
      </c>
    </row>
    <row r="242" spans="1:10" ht="30.75" customHeight="1">
      <c r="A242" s="61">
        <v>120</v>
      </c>
      <c r="B242" s="81" t="s">
        <v>473</v>
      </c>
      <c r="C242" s="13" t="s">
        <v>154</v>
      </c>
      <c r="D242" s="67" t="s">
        <v>131</v>
      </c>
      <c r="E242" s="121" t="s">
        <v>42</v>
      </c>
      <c r="F242" s="122"/>
      <c r="G242" s="50"/>
      <c r="H242" s="49">
        <f>H244</f>
        <v>887293</v>
      </c>
      <c r="I242" s="49">
        <f>I244</f>
        <v>887293</v>
      </c>
      <c r="J242" s="49">
        <f>J244</f>
        <v>887293</v>
      </c>
    </row>
    <row r="243" spans="1:10" ht="18.75" customHeight="1">
      <c r="A243" s="61">
        <v>121</v>
      </c>
      <c r="B243" s="81" t="s">
        <v>474</v>
      </c>
      <c r="C243" s="14" t="s">
        <v>33</v>
      </c>
      <c r="D243" s="67" t="s">
        <v>131</v>
      </c>
      <c r="E243" s="121" t="s">
        <v>42</v>
      </c>
      <c r="F243" s="122"/>
      <c r="G243" s="50" t="s">
        <v>18</v>
      </c>
      <c r="H243" s="49">
        <f>H244</f>
        <v>887293</v>
      </c>
      <c r="I243" s="49">
        <f>I244</f>
        <v>887293</v>
      </c>
      <c r="J243" s="49">
        <f>J244</f>
        <v>887293</v>
      </c>
    </row>
    <row r="244" spans="1:10" ht="47.25" customHeight="1">
      <c r="A244" s="61">
        <v>122</v>
      </c>
      <c r="B244" s="81" t="s">
        <v>475</v>
      </c>
      <c r="C244" s="13" t="s">
        <v>34</v>
      </c>
      <c r="D244" s="67" t="s">
        <v>131</v>
      </c>
      <c r="E244" s="121" t="s">
        <v>42</v>
      </c>
      <c r="F244" s="122"/>
      <c r="G244" s="50" t="s">
        <v>19</v>
      </c>
      <c r="H244" s="49">
        <v>887293</v>
      </c>
      <c r="I244" s="49">
        <v>887293</v>
      </c>
      <c r="J244" s="49">
        <v>887293</v>
      </c>
    </row>
    <row r="245" spans="1:10" ht="220.5" customHeight="1">
      <c r="A245" s="61"/>
      <c r="B245" s="81" t="s">
        <v>476</v>
      </c>
      <c r="C245" s="93" t="s">
        <v>435</v>
      </c>
      <c r="D245" s="67" t="s">
        <v>436</v>
      </c>
      <c r="E245" s="94"/>
      <c r="F245" s="94" t="s">
        <v>436</v>
      </c>
      <c r="G245" s="94"/>
      <c r="H245" s="49">
        <f aca="true" t="shared" si="44" ref="H245:J246">H246</f>
        <v>103508</v>
      </c>
      <c r="I245" s="102">
        <f t="shared" si="44"/>
        <v>0</v>
      </c>
      <c r="J245" s="102">
        <f t="shared" si="44"/>
        <v>0</v>
      </c>
    </row>
    <row r="246" spans="1:10" ht="47.25" customHeight="1">
      <c r="A246" s="61"/>
      <c r="B246" s="81" t="s">
        <v>477</v>
      </c>
      <c r="C246" s="13" t="s">
        <v>40</v>
      </c>
      <c r="D246" s="67" t="s">
        <v>436</v>
      </c>
      <c r="E246" s="121" t="s">
        <v>41</v>
      </c>
      <c r="F246" s="122"/>
      <c r="G246" s="50"/>
      <c r="H246" s="49">
        <f t="shared" si="44"/>
        <v>103508</v>
      </c>
      <c r="I246" s="49">
        <f t="shared" si="44"/>
        <v>0</v>
      </c>
      <c r="J246" s="49">
        <f t="shared" si="44"/>
        <v>0</v>
      </c>
    </row>
    <row r="247" spans="1:10" ht="47.25" customHeight="1">
      <c r="A247" s="61"/>
      <c r="B247" s="81" t="s">
        <v>478</v>
      </c>
      <c r="C247" s="13" t="s">
        <v>154</v>
      </c>
      <c r="D247" s="67" t="s">
        <v>436</v>
      </c>
      <c r="E247" s="121" t="s">
        <v>42</v>
      </c>
      <c r="F247" s="122"/>
      <c r="G247" s="50"/>
      <c r="H247" s="49">
        <f>H249</f>
        <v>103508</v>
      </c>
      <c r="I247" s="49">
        <f>I249</f>
        <v>0</v>
      </c>
      <c r="J247" s="49">
        <f>J249</f>
        <v>0</v>
      </c>
    </row>
    <row r="248" spans="1:10" ht="36.75" customHeight="1">
      <c r="A248" s="61"/>
      <c r="B248" s="81" t="s">
        <v>39</v>
      </c>
      <c r="C248" s="14" t="s">
        <v>33</v>
      </c>
      <c r="D248" s="67" t="s">
        <v>436</v>
      </c>
      <c r="E248" s="121" t="s">
        <v>42</v>
      </c>
      <c r="F248" s="122"/>
      <c r="G248" s="50" t="s">
        <v>18</v>
      </c>
      <c r="H248" s="49">
        <f>H249</f>
        <v>103508</v>
      </c>
      <c r="I248" s="49">
        <f>I249</f>
        <v>0</v>
      </c>
      <c r="J248" s="49">
        <f>J249</f>
        <v>0</v>
      </c>
    </row>
    <row r="249" spans="1:10" ht="47.25" customHeight="1">
      <c r="A249" s="61"/>
      <c r="B249" s="81" t="s">
        <v>479</v>
      </c>
      <c r="C249" s="13" t="s">
        <v>34</v>
      </c>
      <c r="D249" s="67" t="s">
        <v>436</v>
      </c>
      <c r="E249" s="121" t="s">
        <v>42</v>
      </c>
      <c r="F249" s="122"/>
      <c r="G249" s="50" t="s">
        <v>19</v>
      </c>
      <c r="H249" s="49">
        <v>103508</v>
      </c>
      <c r="I249" s="49">
        <v>0</v>
      </c>
      <c r="J249" s="49">
        <v>0</v>
      </c>
    </row>
    <row r="250" spans="1:10" ht="75" customHeight="1">
      <c r="A250" s="61"/>
      <c r="B250" s="81" t="s">
        <v>480</v>
      </c>
      <c r="C250" s="14" t="s">
        <v>155</v>
      </c>
      <c r="D250" s="67" t="s">
        <v>132</v>
      </c>
      <c r="E250" s="121"/>
      <c r="F250" s="122"/>
      <c r="G250" s="50"/>
      <c r="H250" s="49">
        <f>H251+H255</f>
        <v>7767995.12</v>
      </c>
      <c r="I250" s="49">
        <f>I251+I255</f>
        <v>7323047</v>
      </c>
      <c r="J250" s="49">
        <f>J251+J255</f>
        <v>7362888</v>
      </c>
    </row>
    <row r="251" spans="1:10" ht="93" customHeight="1">
      <c r="A251" s="61"/>
      <c r="B251" s="81" t="s">
        <v>481</v>
      </c>
      <c r="C251" s="14" t="s">
        <v>40</v>
      </c>
      <c r="D251" s="67" t="s">
        <v>132</v>
      </c>
      <c r="E251" s="121" t="s">
        <v>41</v>
      </c>
      <c r="F251" s="122"/>
      <c r="G251" s="50"/>
      <c r="H251" s="49">
        <f aca="true" t="shared" si="45" ref="H251:J253">H252</f>
        <v>5814585</v>
      </c>
      <c r="I251" s="49">
        <f t="shared" si="45"/>
        <v>5814585</v>
      </c>
      <c r="J251" s="49">
        <f t="shared" si="45"/>
        <v>5814585</v>
      </c>
    </row>
    <row r="252" spans="1:10" ht="32.25" customHeight="1">
      <c r="A252" s="61"/>
      <c r="B252" s="81" t="s">
        <v>119</v>
      </c>
      <c r="C252" s="14" t="s">
        <v>154</v>
      </c>
      <c r="D252" s="67" t="s">
        <v>132</v>
      </c>
      <c r="E252" s="121" t="s">
        <v>42</v>
      </c>
      <c r="F252" s="122"/>
      <c r="G252" s="50"/>
      <c r="H252" s="76">
        <f t="shared" si="45"/>
        <v>5814585</v>
      </c>
      <c r="I252" s="76">
        <f t="shared" si="45"/>
        <v>5814585</v>
      </c>
      <c r="J252" s="76">
        <f t="shared" si="45"/>
        <v>5814585</v>
      </c>
    </row>
    <row r="253" spans="1:10" ht="20.25" customHeight="1">
      <c r="A253" s="61"/>
      <c r="B253" s="81" t="s">
        <v>482</v>
      </c>
      <c r="C253" s="13" t="s">
        <v>33</v>
      </c>
      <c r="D253" s="67" t="s">
        <v>132</v>
      </c>
      <c r="E253" s="121" t="s">
        <v>42</v>
      </c>
      <c r="F253" s="122"/>
      <c r="G253" s="50" t="s">
        <v>18</v>
      </c>
      <c r="H253" s="76">
        <f t="shared" si="45"/>
        <v>5814585</v>
      </c>
      <c r="I253" s="49">
        <f t="shared" si="45"/>
        <v>5814585</v>
      </c>
      <c r="J253" s="49">
        <f t="shared" si="45"/>
        <v>5814585</v>
      </c>
    </row>
    <row r="254" spans="1:10" ht="75" customHeight="1">
      <c r="A254" s="61">
        <v>127</v>
      </c>
      <c r="B254" s="81" t="s">
        <v>483</v>
      </c>
      <c r="C254" s="14" t="s">
        <v>117</v>
      </c>
      <c r="D254" s="67" t="s">
        <v>132</v>
      </c>
      <c r="E254" s="121" t="s">
        <v>42</v>
      </c>
      <c r="F254" s="122"/>
      <c r="G254" s="50" t="s">
        <v>2</v>
      </c>
      <c r="H254" s="76">
        <v>5814585</v>
      </c>
      <c r="I254" s="76">
        <v>5814585</v>
      </c>
      <c r="J254" s="76">
        <v>5814585</v>
      </c>
    </row>
    <row r="255" spans="1:10" ht="62.25">
      <c r="A255" s="61">
        <v>128</v>
      </c>
      <c r="B255" s="81" t="s">
        <v>484</v>
      </c>
      <c r="C255" s="14" t="s">
        <v>203</v>
      </c>
      <c r="D255" s="67" t="s">
        <v>132</v>
      </c>
      <c r="E255" s="121" t="s">
        <v>47</v>
      </c>
      <c r="F255" s="122"/>
      <c r="G255" s="50"/>
      <c r="H255" s="76">
        <f aca="true" t="shared" si="46" ref="H255:J257">H256</f>
        <v>1953410.12</v>
      </c>
      <c r="I255" s="49">
        <f t="shared" si="46"/>
        <v>1508462</v>
      </c>
      <c r="J255" s="49">
        <f t="shared" si="46"/>
        <v>1548303</v>
      </c>
    </row>
    <row r="256" spans="1:10" ht="65.25" customHeight="1">
      <c r="A256" s="61">
        <v>129</v>
      </c>
      <c r="B256" s="81" t="s">
        <v>485</v>
      </c>
      <c r="C256" s="14" t="s">
        <v>48</v>
      </c>
      <c r="D256" s="67" t="s">
        <v>132</v>
      </c>
      <c r="E256" s="121" t="s">
        <v>39</v>
      </c>
      <c r="F256" s="122"/>
      <c r="G256" s="50"/>
      <c r="H256" s="76">
        <f>H257</f>
        <v>1953410.12</v>
      </c>
      <c r="I256" s="49">
        <f t="shared" si="46"/>
        <v>1508462</v>
      </c>
      <c r="J256" s="49">
        <f t="shared" si="46"/>
        <v>1548303</v>
      </c>
    </row>
    <row r="257" spans="1:10" ht="21" customHeight="1">
      <c r="A257" s="61">
        <v>130</v>
      </c>
      <c r="B257" s="81" t="s">
        <v>486</v>
      </c>
      <c r="C257" s="13" t="s">
        <v>33</v>
      </c>
      <c r="D257" s="67" t="s">
        <v>132</v>
      </c>
      <c r="E257" s="121" t="s">
        <v>39</v>
      </c>
      <c r="F257" s="122"/>
      <c r="G257" s="50" t="s">
        <v>18</v>
      </c>
      <c r="H257" s="76">
        <f t="shared" si="46"/>
        <v>1953410.12</v>
      </c>
      <c r="I257" s="49">
        <f t="shared" si="46"/>
        <v>1508462</v>
      </c>
      <c r="J257" s="49">
        <f t="shared" si="46"/>
        <v>1548303</v>
      </c>
    </row>
    <row r="258" spans="1:10" ht="124.5">
      <c r="A258" s="61">
        <v>131</v>
      </c>
      <c r="B258" s="81" t="s">
        <v>503</v>
      </c>
      <c r="C258" s="14" t="s">
        <v>117</v>
      </c>
      <c r="D258" s="67" t="s">
        <v>132</v>
      </c>
      <c r="E258" s="121" t="s">
        <v>39</v>
      </c>
      <c r="F258" s="122"/>
      <c r="G258" s="50" t="s">
        <v>2</v>
      </c>
      <c r="H258" s="49">
        <v>1953410.12</v>
      </c>
      <c r="I258" s="49">
        <v>1508462</v>
      </c>
      <c r="J258" s="77">
        <v>1548303</v>
      </c>
    </row>
    <row r="259" spans="1:10" ht="78">
      <c r="A259" s="61"/>
      <c r="B259" s="81" t="s">
        <v>504</v>
      </c>
      <c r="C259" s="14" t="s">
        <v>442</v>
      </c>
      <c r="D259" s="67" t="s">
        <v>438</v>
      </c>
      <c r="E259" s="121"/>
      <c r="F259" s="122"/>
      <c r="G259" s="50"/>
      <c r="H259" s="49">
        <f>H260</f>
        <v>144755</v>
      </c>
      <c r="I259" s="49">
        <f>I260</f>
        <v>0</v>
      </c>
      <c r="J259" s="49">
        <f>J260</f>
        <v>0</v>
      </c>
    </row>
    <row r="260" spans="1:10" ht="24" customHeight="1">
      <c r="A260" s="61"/>
      <c r="B260" s="81" t="s">
        <v>505</v>
      </c>
      <c r="C260" s="100" t="s">
        <v>95</v>
      </c>
      <c r="D260" s="67" t="s">
        <v>438</v>
      </c>
      <c r="E260" s="121" t="s">
        <v>91</v>
      </c>
      <c r="F260" s="122"/>
      <c r="G260" s="50"/>
      <c r="H260" s="49">
        <f aca="true" t="shared" si="47" ref="H260:J262">H261</f>
        <v>144755</v>
      </c>
      <c r="I260" s="49">
        <f t="shared" si="47"/>
        <v>0</v>
      </c>
      <c r="J260" s="49">
        <f t="shared" si="47"/>
        <v>0</v>
      </c>
    </row>
    <row r="261" spans="1:10" ht="15">
      <c r="A261" s="61"/>
      <c r="B261" s="81" t="s">
        <v>506</v>
      </c>
      <c r="C261" s="100" t="s">
        <v>440</v>
      </c>
      <c r="D261" s="67" t="s">
        <v>438</v>
      </c>
      <c r="E261" s="121" t="s">
        <v>439</v>
      </c>
      <c r="F261" s="122"/>
      <c r="G261" s="50"/>
      <c r="H261" s="76">
        <f t="shared" si="47"/>
        <v>144755</v>
      </c>
      <c r="I261" s="76">
        <f t="shared" si="47"/>
        <v>0</v>
      </c>
      <c r="J261" s="76">
        <f t="shared" si="47"/>
        <v>0</v>
      </c>
    </row>
    <row r="262" spans="1:10" ht="15">
      <c r="A262" s="61"/>
      <c r="B262" s="81" t="s">
        <v>507</v>
      </c>
      <c r="C262" s="13" t="s">
        <v>33</v>
      </c>
      <c r="D262" s="67" t="s">
        <v>438</v>
      </c>
      <c r="E262" s="121" t="s">
        <v>439</v>
      </c>
      <c r="F262" s="122"/>
      <c r="G262" s="50" t="s">
        <v>18</v>
      </c>
      <c r="H262" s="76">
        <f t="shared" si="47"/>
        <v>144755</v>
      </c>
      <c r="I262" s="76">
        <f t="shared" si="47"/>
        <v>0</v>
      </c>
      <c r="J262" s="76">
        <f t="shared" si="47"/>
        <v>0</v>
      </c>
    </row>
    <row r="263" spans="1:10" ht="30.75">
      <c r="A263" s="61"/>
      <c r="B263" s="81" t="s">
        <v>508</v>
      </c>
      <c r="C263" s="14" t="s">
        <v>441</v>
      </c>
      <c r="D263" s="67" t="s">
        <v>438</v>
      </c>
      <c r="E263" s="121" t="s">
        <v>439</v>
      </c>
      <c r="F263" s="122"/>
      <c r="G263" s="50" t="s">
        <v>437</v>
      </c>
      <c r="H263" s="76">
        <v>144755</v>
      </c>
      <c r="I263" s="49">
        <v>0</v>
      </c>
      <c r="J263" s="77">
        <v>0</v>
      </c>
    </row>
    <row r="264" spans="1:10" ht="234">
      <c r="A264" s="61"/>
      <c r="B264" s="81" t="s">
        <v>509</v>
      </c>
      <c r="C264" s="14" t="s">
        <v>435</v>
      </c>
      <c r="D264" s="67" t="s">
        <v>436</v>
      </c>
      <c r="E264" s="121"/>
      <c r="F264" s="122"/>
      <c r="G264" s="50"/>
      <c r="H264" s="49">
        <f>H265</f>
        <v>450262</v>
      </c>
      <c r="I264" s="49">
        <f>I265+I269</f>
        <v>30000</v>
      </c>
      <c r="J264" s="49">
        <f>J265+J269</f>
        <v>30000</v>
      </c>
    </row>
    <row r="265" spans="1:10" ht="128.25" customHeight="1">
      <c r="A265" s="61"/>
      <c r="B265" s="81" t="s">
        <v>510</v>
      </c>
      <c r="C265" s="14" t="s">
        <v>40</v>
      </c>
      <c r="D265" s="67" t="s">
        <v>436</v>
      </c>
      <c r="E265" s="121" t="s">
        <v>41</v>
      </c>
      <c r="F265" s="122"/>
      <c r="G265" s="50"/>
      <c r="H265" s="49">
        <f aca="true" t="shared" si="48" ref="H265:J267">H266</f>
        <v>450262</v>
      </c>
      <c r="I265" s="49">
        <f t="shared" si="48"/>
        <v>0</v>
      </c>
      <c r="J265" s="49">
        <f t="shared" si="48"/>
        <v>0</v>
      </c>
    </row>
    <row r="266" spans="1:10" ht="46.5">
      <c r="A266" s="61"/>
      <c r="B266" s="81" t="s">
        <v>511</v>
      </c>
      <c r="C266" s="14" t="s">
        <v>154</v>
      </c>
      <c r="D266" s="67" t="s">
        <v>436</v>
      </c>
      <c r="E266" s="121" t="s">
        <v>42</v>
      </c>
      <c r="F266" s="122"/>
      <c r="G266" s="50"/>
      <c r="H266" s="76">
        <f t="shared" si="48"/>
        <v>450262</v>
      </c>
      <c r="I266" s="76">
        <f t="shared" si="48"/>
        <v>0</v>
      </c>
      <c r="J266" s="76">
        <f t="shared" si="48"/>
        <v>0</v>
      </c>
    </row>
    <row r="267" spans="1:10" ht="15">
      <c r="A267" s="61"/>
      <c r="B267" s="81" t="s">
        <v>512</v>
      </c>
      <c r="C267" s="13" t="s">
        <v>33</v>
      </c>
      <c r="D267" s="67" t="s">
        <v>436</v>
      </c>
      <c r="E267" s="121" t="s">
        <v>42</v>
      </c>
      <c r="F267" s="122"/>
      <c r="G267" s="50" t="s">
        <v>18</v>
      </c>
      <c r="H267" s="76">
        <f t="shared" si="48"/>
        <v>450262</v>
      </c>
      <c r="I267" s="49">
        <f t="shared" si="48"/>
        <v>0</v>
      </c>
      <c r="J267" s="49">
        <f t="shared" si="48"/>
        <v>0</v>
      </c>
    </row>
    <row r="268" spans="1:10" ht="124.5">
      <c r="A268" s="61"/>
      <c r="B268" s="81" t="s">
        <v>513</v>
      </c>
      <c r="C268" s="14" t="s">
        <v>117</v>
      </c>
      <c r="D268" s="67" t="s">
        <v>436</v>
      </c>
      <c r="E268" s="121" t="s">
        <v>42</v>
      </c>
      <c r="F268" s="122"/>
      <c r="G268" s="50" t="s">
        <v>2</v>
      </c>
      <c r="H268" s="76">
        <v>450262</v>
      </c>
      <c r="I268" s="76">
        <v>0</v>
      </c>
      <c r="J268" s="76">
        <v>0</v>
      </c>
    </row>
    <row r="269" spans="1:10" ht="62.25">
      <c r="A269" s="61"/>
      <c r="B269" s="81" t="s">
        <v>514</v>
      </c>
      <c r="C269" s="14" t="s">
        <v>158</v>
      </c>
      <c r="D269" s="67" t="s">
        <v>137</v>
      </c>
      <c r="E269" s="121"/>
      <c r="F269" s="122"/>
      <c r="G269" s="73"/>
      <c r="H269" s="76">
        <f aca="true" t="shared" si="49" ref="H269:J272">H270</f>
        <v>0</v>
      </c>
      <c r="I269" s="49">
        <f t="shared" si="49"/>
        <v>30000</v>
      </c>
      <c r="J269" s="49">
        <f t="shared" si="49"/>
        <v>30000</v>
      </c>
    </row>
    <row r="270" spans="1:10" ht="24.75" customHeight="1">
      <c r="A270" s="61"/>
      <c r="B270" s="81" t="s">
        <v>515</v>
      </c>
      <c r="C270" s="14" t="s">
        <v>95</v>
      </c>
      <c r="D270" s="67" t="s">
        <v>137</v>
      </c>
      <c r="E270" s="121" t="s">
        <v>91</v>
      </c>
      <c r="F270" s="122"/>
      <c r="G270" s="73"/>
      <c r="H270" s="76">
        <f t="shared" si="49"/>
        <v>0</v>
      </c>
      <c r="I270" s="49">
        <f t="shared" si="49"/>
        <v>30000</v>
      </c>
      <c r="J270" s="49">
        <f t="shared" si="49"/>
        <v>30000</v>
      </c>
    </row>
    <row r="271" spans="1:10" ht="15">
      <c r="A271" s="61"/>
      <c r="B271" s="81" t="s">
        <v>516</v>
      </c>
      <c r="C271" s="14" t="s">
        <v>165</v>
      </c>
      <c r="D271" s="67" t="s">
        <v>137</v>
      </c>
      <c r="E271" s="121" t="s">
        <v>164</v>
      </c>
      <c r="F271" s="122"/>
      <c r="G271" s="50"/>
      <c r="H271" s="76">
        <f t="shared" si="49"/>
        <v>0</v>
      </c>
      <c r="I271" s="49">
        <f t="shared" si="49"/>
        <v>30000</v>
      </c>
      <c r="J271" s="77">
        <f t="shared" si="49"/>
        <v>30000</v>
      </c>
    </row>
    <row r="272" spans="1:10" ht="23.25" customHeight="1">
      <c r="A272" s="61"/>
      <c r="B272" s="81" t="s">
        <v>517</v>
      </c>
      <c r="C272" s="14" t="s">
        <v>33</v>
      </c>
      <c r="D272" s="67" t="s">
        <v>137</v>
      </c>
      <c r="E272" s="121" t="s">
        <v>164</v>
      </c>
      <c r="F272" s="122"/>
      <c r="G272" s="50" t="s">
        <v>18</v>
      </c>
      <c r="H272" s="76">
        <f t="shared" si="49"/>
        <v>0</v>
      </c>
      <c r="I272" s="49">
        <f t="shared" si="49"/>
        <v>30000</v>
      </c>
      <c r="J272" s="49">
        <f t="shared" si="49"/>
        <v>30000</v>
      </c>
    </row>
    <row r="273" spans="1:10" ht="15">
      <c r="A273" s="61"/>
      <c r="B273" s="81" t="s">
        <v>518</v>
      </c>
      <c r="C273" s="14" t="s">
        <v>20</v>
      </c>
      <c r="D273" s="67" t="s">
        <v>137</v>
      </c>
      <c r="E273" s="121" t="s">
        <v>164</v>
      </c>
      <c r="F273" s="122"/>
      <c r="G273" s="50" t="s">
        <v>27</v>
      </c>
      <c r="H273" s="76">
        <v>0</v>
      </c>
      <c r="I273" s="49">
        <v>30000</v>
      </c>
      <c r="J273" s="77">
        <v>30000</v>
      </c>
    </row>
    <row r="274" spans="1:10" ht="126" customHeight="1">
      <c r="A274" s="61"/>
      <c r="B274" s="81" t="s">
        <v>519</v>
      </c>
      <c r="C274" s="14" t="s">
        <v>372</v>
      </c>
      <c r="D274" s="67" t="s">
        <v>397</v>
      </c>
      <c r="E274" s="71"/>
      <c r="F274" s="72"/>
      <c r="G274" s="50"/>
      <c r="H274" s="76">
        <f aca="true" t="shared" si="50" ref="H274:J277">H275</f>
        <v>53300</v>
      </c>
      <c r="I274" s="76">
        <f t="shared" si="50"/>
        <v>0</v>
      </c>
      <c r="J274" s="76">
        <f t="shared" si="50"/>
        <v>0</v>
      </c>
    </row>
    <row r="275" spans="1:10" ht="126" customHeight="1">
      <c r="A275" s="61"/>
      <c r="B275" s="81" t="s">
        <v>520</v>
      </c>
      <c r="C275" s="14" t="s">
        <v>40</v>
      </c>
      <c r="D275" s="67" t="s">
        <v>397</v>
      </c>
      <c r="E275" s="121" t="s">
        <v>41</v>
      </c>
      <c r="F275" s="122"/>
      <c r="G275" s="50"/>
      <c r="H275" s="76">
        <f t="shared" si="50"/>
        <v>53300</v>
      </c>
      <c r="I275" s="76">
        <f t="shared" si="50"/>
        <v>0</v>
      </c>
      <c r="J275" s="76">
        <f t="shared" si="50"/>
        <v>0</v>
      </c>
    </row>
    <row r="276" spans="1:10" ht="30.75" customHeight="1">
      <c r="A276" s="61"/>
      <c r="B276" s="81" t="s">
        <v>521</v>
      </c>
      <c r="C276" s="14" t="s">
        <v>154</v>
      </c>
      <c r="D276" s="67" t="s">
        <v>397</v>
      </c>
      <c r="E276" s="121" t="s">
        <v>42</v>
      </c>
      <c r="F276" s="122"/>
      <c r="G276" s="50"/>
      <c r="H276" s="76">
        <f t="shared" si="50"/>
        <v>53300</v>
      </c>
      <c r="I276" s="76">
        <f t="shared" si="50"/>
        <v>0</v>
      </c>
      <c r="J276" s="76">
        <f t="shared" si="50"/>
        <v>0</v>
      </c>
    </row>
    <row r="277" spans="1:10" ht="15">
      <c r="A277" s="61"/>
      <c r="B277" s="81" t="s">
        <v>522</v>
      </c>
      <c r="C277" s="13" t="s">
        <v>33</v>
      </c>
      <c r="D277" s="67" t="s">
        <v>397</v>
      </c>
      <c r="E277" s="121" t="s">
        <v>42</v>
      </c>
      <c r="F277" s="122"/>
      <c r="G277" s="50" t="s">
        <v>18</v>
      </c>
      <c r="H277" s="76">
        <f t="shared" si="50"/>
        <v>53300</v>
      </c>
      <c r="I277" s="76">
        <f t="shared" si="50"/>
        <v>0</v>
      </c>
      <c r="J277" s="76">
        <f t="shared" si="50"/>
        <v>0</v>
      </c>
    </row>
    <row r="278" spans="1:10" ht="124.5">
      <c r="A278" s="61"/>
      <c r="B278" s="81" t="s">
        <v>523</v>
      </c>
      <c r="C278" s="14" t="s">
        <v>117</v>
      </c>
      <c r="D278" s="67" t="s">
        <v>397</v>
      </c>
      <c r="E278" s="121" t="s">
        <v>42</v>
      </c>
      <c r="F278" s="122"/>
      <c r="G278" s="50" t="s">
        <v>2</v>
      </c>
      <c r="H278" s="76">
        <v>53300</v>
      </c>
      <c r="I278" s="49">
        <v>0</v>
      </c>
      <c r="J278" s="77">
        <v>0</v>
      </c>
    </row>
    <row r="279" spans="1:10" ht="107.25" customHeight="1">
      <c r="A279" s="61">
        <v>141</v>
      </c>
      <c r="B279" s="81" t="s">
        <v>524</v>
      </c>
      <c r="C279" s="13" t="s">
        <v>402</v>
      </c>
      <c r="D279" s="67" t="s">
        <v>153</v>
      </c>
      <c r="E279" s="82"/>
      <c r="F279" s="83"/>
      <c r="G279" s="84"/>
      <c r="H279" s="76">
        <f>H280+H284</f>
        <v>30500</v>
      </c>
      <c r="I279" s="76">
        <f>I280+I284</f>
        <v>32400</v>
      </c>
      <c r="J279" s="76">
        <f>J280+J284</f>
        <v>32400</v>
      </c>
    </row>
    <row r="280" spans="1:10" ht="63" customHeight="1">
      <c r="A280" s="61"/>
      <c r="B280" s="81" t="s">
        <v>525</v>
      </c>
      <c r="C280" s="14" t="s">
        <v>40</v>
      </c>
      <c r="D280" s="67" t="s">
        <v>153</v>
      </c>
      <c r="E280" s="82" t="s">
        <v>41</v>
      </c>
      <c r="F280" s="83"/>
      <c r="G280" s="84"/>
      <c r="H280" s="76">
        <f>H281</f>
        <v>7483.9</v>
      </c>
      <c r="I280" s="76">
        <f aca="true" t="shared" si="51" ref="I280:J282">I281</f>
        <v>0</v>
      </c>
      <c r="J280" s="76">
        <f t="shared" si="51"/>
        <v>0</v>
      </c>
    </row>
    <row r="281" spans="1:10" ht="50.25" customHeight="1">
      <c r="A281" s="61"/>
      <c r="B281" s="81" t="s">
        <v>526</v>
      </c>
      <c r="C281" s="14" t="s">
        <v>154</v>
      </c>
      <c r="D281" s="67" t="s">
        <v>153</v>
      </c>
      <c r="E281" s="82" t="s">
        <v>42</v>
      </c>
      <c r="F281" s="83"/>
      <c r="G281" s="84"/>
      <c r="H281" s="104">
        <f>H282</f>
        <v>7483.9</v>
      </c>
      <c r="I281" s="104">
        <f t="shared" si="51"/>
        <v>0</v>
      </c>
      <c r="J281" s="104">
        <f t="shared" si="51"/>
        <v>0</v>
      </c>
    </row>
    <row r="282" spans="1:10" ht="24.75" customHeight="1">
      <c r="A282" s="61"/>
      <c r="B282" s="81" t="s">
        <v>527</v>
      </c>
      <c r="C282" s="13" t="s">
        <v>33</v>
      </c>
      <c r="D282" s="67" t="s">
        <v>153</v>
      </c>
      <c r="E282" s="82" t="s">
        <v>42</v>
      </c>
      <c r="F282" s="83"/>
      <c r="G282" s="84" t="s">
        <v>18</v>
      </c>
      <c r="H282" s="104">
        <f>H283</f>
        <v>7483.9</v>
      </c>
      <c r="I282" s="104">
        <f t="shared" si="51"/>
        <v>0</v>
      </c>
      <c r="J282" s="104">
        <f t="shared" si="51"/>
        <v>0</v>
      </c>
    </row>
    <row r="283" spans="1:10" ht="50.25" customHeight="1">
      <c r="A283" s="61"/>
      <c r="B283" s="81" t="s">
        <v>528</v>
      </c>
      <c r="C283" s="13" t="s">
        <v>117</v>
      </c>
      <c r="D283" s="67" t="s">
        <v>153</v>
      </c>
      <c r="E283" s="82" t="s">
        <v>42</v>
      </c>
      <c r="F283" s="83"/>
      <c r="G283" s="84" t="s">
        <v>2</v>
      </c>
      <c r="H283" s="104">
        <v>7483.9</v>
      </c>
      <c r="I283" s="76">
        <v>0</v>
      </c>
      <c r="J283" s="76">
        <v>0</v>
      </c>
    </row>
    <row r="284" spans="1:10" ht="18" customHeight="1">
      <c r="A284" s="61">
        <v>142</v>
      </c>
      <c r="B284" s="81" t="s">
        <v>529</v>
      </c>
      <c r="C284" s="14" t="s">
        <v>203</v>
      </c>
      <c r="D284" s="67" t="s">
        <v>153</v>
      </c>
      <c r="E284" s="82" t="s">
        <v>47</v>
      </c>
      <c r="F284" s="83"/>
      <c r="G284" s="84"/>
      <c r="H284" s="76">
        <f>H287</f>
        <v>23016.1</v>
      </c>
      <c r="I284" s="76">
        <f>I287</f>
        <v>32400</v>
      </c>
      <c r="J284" s="76">
        <f>J287</f>
        <v>32400</v>
      </c>
    </row>
    <row r="285" spans="1:10" ht="63" customHeight="1">
      <c r="A285" s="61">
        <v>143</v>
      </c>
      <c r="B285" s="81" t="s">
        <v>530</v>
      </c>
      <c r="C285" s="13" t="s">
        <v>48</v>
      </c>
      <c r="D285" s="67" t="s">
        <v>153</v>
      </c>
      <c r="E285" s="82" t="s">
        <v>39</v>
      </c>
      <c r="F285" s="83"/>
      <c r="G285" s="84"/>
      <c r="H285" s="76">
        <f>H287</f>
        <v>23016.1</v>
      </c>
      <c r="I285" s="76">
        <f>I287</f>
        <v>32400</v>
      </c>
      <c r="J285" s="76">
        <f>J287</f>
        <v>32400</v>
      </c>
    </row>
    <row r="286" spans="1:10" ht="25.5" customHeight="1">
      <c r="A286" s="61">
        <v>144</v>
      </c>
      <c r="B286" s="81" t="s">
        <v>531</v>
      </c>
      <c r="C286" s="13" t="s">
        <v>33</v>
      </c>
      <c r="D286" s="67" t="s">
        <v>153</v>
      </c>
      <c r="E286" s="82" t="s">
        <v>39</v>
      </c>
      <c r="F286" s="83"/>
      <c r="G286" s="84" t="s">
        <v>18</v>
      </c>
      <c r="H286" s="76">
        <f>H287</f>
        <v>23016.1</v>
      </c>
      <c r="I286" s="76">
        <f>I287</f>
        <v>32400</v>
      </c>
      <c r="J286" s="76">
        <f>J287</f>
        <v>32400</v>
      </c>
    </row>
    <row r="287" spans="1:10" ht="78.75" customHeight="1">
      <c r="A287" s="61">
        <v>145</v>
      </c>
      <c r="B287" s="81" t="s">
        <v>532</v>
      </c>
      <c r="C287" s="13" t="s">
        <v>117</v>
      </c>
      <c r="D287" s="67" t="s">
        <v>153</v>
      </c>
      <c r="E287" s="82" t="s">
        <v>39</v>
      </c>
      <c r="F287" s="83"/>
      <c r="G287" s="84" t="s">
        <v>2</v>
      </c>
      <c r="H287" s="76">
        <v>23016.1</v>
      </c>
      <c r="I287" s="76">
        <v>32400</v>
      </c>
      <c r="J287" s="76">
        <v>32400</v>
      </c>
    </row>
    <row r="288" spans="1:10" ht="15">
      <c r="A288" s="61">
        <v>146</v>
      </c>
      <c r="B288" s="81" t="s">
        <v>533</v>
      </c>
      <c r="C288" s="13" t="s">
        <v>37</v>
      </c>
      <c r="D288" s="73"/>
      <c r="E288" s="124"/>
      <c r="F288" s="125"/>
      <c r="G288" s="73"/>
      <c r="H288" s="76">
        <v>0</v>
      </c>
      <c r="I288" s="49">
        <v>540780</v>
      </c>
      <c r="J288" s="77">
        <v>1124694</v>
      </c>
    </row>
    <row r="289" spans="1:10" ht="21" customHeight="1">
      <c r="A289" s="61">
        <v>147</v>
      </c>
      <c r="B289" s="81" t="s">
        <v>534</v>
      </c>
      <c r="C289" s="13" t="s">
        <v>241</v>
      </c>
      <c r="D289" s="85"/>
      <c r="E289" s="129"/>
      <c r="F289" s="130"/>
      <c r="G289" s="85"/>
      <c r="H289" s="86">
        <f>H238+H200+H8+H222</f>
        <v>134639463.34</v>
      </c>
      <c r="I289" s="86">
        <f>I238+I200+I8+I288</f>
        <v>42719481</v>
      </c>
      <c r="J289" s="86">
        <f>J238+J200+J8+J288</f>
        <v>43630681</v>
      </c>
    </row>
  </sheetData>
  <sheetProtection/>
  <mergeCells count="171">
    <mergeCell ref="E67:F67"/>
    <mergeCell ref="E68:F68"/>
    <mergeCell ref="E69:F69"/>
    <mergeCell ref="E70:F70"/>
    <mergeCell ref="E71:F71"/>
    <mergeCell ref="E100:F100"/>
    <mergeCell ref="E102:F102"/>
    <mergeCell ref="E122:F122"/>
    <mergeCell ref="E117:F117"/>
    <mergeCell ref="E72:F72"/>
    <mergeCell ref="E73:F73"/>
    <mergeCell ref="E74:F74"/>
    <mergeCell ref="E75:F75"/>
    <mergeCell ref="E76:F76"/>
    <mergeCell ref="E240:F240"/>
    <mergeCell ref="E127:F127"/>
    <mergeCell ref="E132:F132"/>
    <mergeCell ref="E143:F143"/>
    <mergeCell ref="E221:F221"/>
    <mergeCell ref="E214:F214"/>
    <mergeCell ref="E203:F203"/>
    <mergeCell ref="E166:F166"/>
    <mergeCell ref="E206:F206"/>
    <mergeCell ref="E218:F218"/>
    <mergeCell ref="E238:F238"/>
    <mergeCell ref="E62:F62"/>
    <mergeCell ref="E63:F63"/>
    <mergeCell ref="E64:F64"/>
    <mergeCell ref="E65:F65"/>
    <mergeCell ref="E66:F66"/>
    <mergeCell ref="E130:F130"/>
    <mergeCell ref="E211:F211"/>
    <mergeCell ref="E142:F142"/>
    <mergeCell ref="E137:F137"/>
    <mergeCell ref="E258:F258"/>
    <mergeCell ref="E159:F159"/>
    <mergeCell ref="E161:F161"/>
    <mergeCell ref="E242:F242"/>
    <mergeCell ref="E219:F219"/>
    <mergeCell ref="E170:F170"/>
    <mergeCell ref="E250:F250"/>
    <mergeCell ref="E208:F208"/>
    <mergeCell ref="E243:F243"/>
    <mergeCell ref="E241:F241"/>
    <mergeCell ref="E1:J1"/>
    <mergeCell ref="E215:F215"/>
    <mergeCell ref="E171:F171"/>
    <mergeCell ref="E165:F165"/>
    <mergeCell ref="E163:F163"/>
    <mergeCell ref="E164:F164"/>
    <mergeCell ref="E134:F134"/>
    <mergeCell ref="E95:F95"/>
    <mergeCell ref="E97:F97"/>
    <mergeCell ref="E125:F125"/>
    <mergeCell ref="E289:F289"/>
    <mergeCell ref="E253:F253"/>
    <mergeCell ref="E254:F254"/>
    <mergeCell ref="E288:F288"/>
    <mergeCell ref="E252:F252"/>
    <mergeCell ref="E273:F273"/>
    <mergeCell ref="E272:F272"/>
    <mergeCell ref="E270:F270"/>
    <mergeCell ref="E255:F255"/>
    <mergeCell ref="E257:F257"/>
    <mergeCell ref="E271:F271"/>
    <mergeCell ref="E168:F168"/>
    <mergeCell ref="E169:F169"/>
    <mergeCell ref="E209:F209"/>
    <mergeCell ref="E220:F220"/>
    <mergeCell ref="E202:F202"/>
    <mergeCell ref="E251:F251"/>
    <mergeCell ref="E269:F269"/>
    <mergeCell ref="E239:F239"/>
    <mergeCell ref="E256:F256"/>
    <mergeCell ref="E139:F139"/>
    <mergeCell ref="E205:F205"/>
    <mergeCell ref="E212:F212"/>
    <mergeCell ref="E200:F200"/>
    <mergeCell ref="E201:F201"/>
    <mergeCell ref="E167:F167"/>
    <mergeCell ref="E210:F210"/>
    <mergeCell ref="E51:F51"/>
    <mergeCell ref="E112:F112"/>
    <mergeCell ref="E107:F107"/>
    <mergeCell ref="E44:F44"/>
    <mergeCell ref="E47:F47"/>
    <mergeCell ref="E204:F204"/>
    <mergeCell ref="E87:F87"/>
    <mergeCell ref="E50:F50"/>
    <mergeCell ref="E173:F173"/>
    <mergeCell ref="E136:F136"/>
    <mergeCell ref="E32:F32"/>
    <mergeCell ref="E16:F16"/>
    <mergeCell ref="E10:F10"/>
    <mergeCell ref="E17:F17"/>
    <mergeCell ref="E34:F34"/>
    <mergeCell ref="E26:F26"/>
    <mergeCell ref="E29:F29"/>
    <mergeCell ref="E33:F33"/>
    <mergeCell ref="E18:F18"/>
    <mergeCell ref="E31:F31"/>
    <mergeCell ref="E48:F48"/>
    <mergeCell ref="E46:F46"/>
    <mergeCell ref="E28:F28"/>
    <mergeCell ref="E141:F141"/>
    <mergeCell ref="E42:F42"/>
    <mergeCell ref="E138:F138"/>
    <mergeCell ref="E92:F92"/>
    <mergeCell ref="E49:F49"/>
    <mergeCell ref="E30:F30"/>
    <mergeCell ref="E45:F45"/>
    <mergeCell ref="E278:F278"/>
    <mergeCell ref="E207:F207"/>
    <mergeCell ref="E162:F162"/>
    <mergeCell ref="E172:F172"/>
    <mergeCell ref="E90:F90"/>
    <mergeCell ref="E277:F277"/>
    <mergeCell ref="E133:F133"/>
    <mergeCell ref="E160:F160"/>
    <mergeCell ref="E135:F135"/>
    <mergeCell ref="E140:F140"/>
    <mergeCell ref="E9:F9"/>
    <mergeCell ref="E15:F15"/>
    <mergeCell ref="E276:F276"/>
    <mergeCell ref="E275:F275"/>
    <mergeCell ref="E213:F213"/>
    <mergeCell ref="E244:F244"/>
    <mergeCell ref="E25:F25"/>
    <mergeCell ref="E19:F19"/>
    <mergeCell ref="E27:F27"/>
    <mergeCell ref="E89:F89"/>
    <mergeCell ref="E3:J3"/>
    <mergeCell ref="E2:J2"/>
    <mergeCell ref="E43:F43"/>
    <mergeCell ref="E4:J4"/>
    <mergeCell ref="E14:F14"/>
    <mergeCell ref="A5:J5"/>
    <mergeCell ref="E11:F11"/>
    <mergeCell ref="E12:F12"/>
    <mergeCell ref="E13:F13"/>
    <mergeCell ref="E8:F8"/>
    <mergeCell ref="E247:F247"/>
    <mergeCell ref="E248:F248"/>
    <mergeCell ref="E249:F249"/>
    <mergeCell ref="E264:F264"/>
    <mergeCell ref="E53:F53"/>
    <mergeCell ref="E54:F54"/>
    <mergeCell ref="E55:F55"/>
    <mergeCell ref="E56:F56"/>
    <mergeCell ref="E259:F259"/>
    <mergeCell ref="E216:F216"/>
    <mergeCell ref="E265:F265"/>
    <mergeCell ref="E266:F266"/>
    <mergeCell ref="E267:F267"/>
    <mergeCell ref="E268:F268"/>
    <mergeCell ref="E20:F20"/>
    <mergeCell ref="E21:F21"/>
    <mergeCell ref="E22:F22"/>
    <mergeCell ref="E23:F23"/>
    <mergeCell ref="E24:F24"/>
    <mergeCell ref="E52:F52"/>
    <mergeCell ref="E260:F260"/>
    <mergeCell ref="E261:F261"/>
    <mergeCell ref="E262:F262"/>
    <mergeCell ref="E263:F263"/>
    <mergeCell ref="E57:F57"/>
    <mergeCell ref="E58:F58"/>
    <mergeCell ref="E59:F59"/>
    <mergeCell ref="E60:F60"/>
    <mergeCell ref="E61:F61"/>
    <mergeCell ref="E246:F246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2020-08-17T01:09:46Z</cp:lastPrinted>
  <dcterms:created xsi:type="dcterms:W3CDTF">2007-10-12T08:23:45Z</dcterms:created>
  <dcterms:modified xsi:type="dcterms:W3CDTF">2020-08-24T09:06:02Z</dcterms:modified>
  <cp:category/>
  <cp:version/>
  <cp:contentType/>
  <cp:contentStatus/>
</cp:coreProperties>
</file>