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прилож6" sheetId="1" r:id="rId1"/>
    <sheet name="прилож7 " sheetId="2" r:id="rId2"/>
  </sheets>
  <definedNames>
    <definedName name="_xlnm.Print_Titles" localSheetId="0">'прилож6'!$9:$10</definedName>
    <definedName name="_xlnm.Print_Area" localSheetId="0">'прилож6'!$A$1:$I$176</definedName>
    <definedName name="_xlnm.Print_Area" localSheetId="1">'прилож7 '!$A$1:$J$193</definedName>
  </definedNames>
  <calcPr fullCalcOnLoad="1"/>
</workbook>
</file>

<file path=xl/sharedStrings.xml><?xml version="1.0" encoding="utf-8"?>
<sst xmlns="http://schemas.openxmlformats.org/spreadsheetml/2006/main" count="1306" uniqueCount="379">
  <si>
    <t>0800</t>
  </si>
  <si>
    <t>0801</t>
  </si>
  <si>
    <t>0104</t>
  </si>
  <si>
    <t>Социальная политика</t>
  </si>
  <si>
    <t>1000</t>
  </si>
  <si>
    <t>1001</t>
  </si>
  <si>
    <t>Всего</t>
  </si>
  <si>
    <t>0309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</si>
  <si>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</si>
  <si>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</si>
  <si>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</si>
  <si>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</si>
  <si>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</si>
  <si>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</si>
  <si>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</si>
  <si>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</si>
  <si>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</si>
  <si>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</si>
  <si>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</si>
  <si>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0100</t>
  </si>
  <si>
    <t>0102</t>
  </si>
  <si>
    <t>Резервные фонды</t>
  </si>
  <si>
    <t>Жилищно-коммунальное хозяйство</t>
  </si>
  <si>
    <t>0500</t>
  </si>
  <si>
    <t>0503</t>
  </si>
  <si>
    <t>Целевая статья</t>
  </si>
  <si>
    <t>Ведомственная структура расходов бюджета поселка Балахта</t>
  </si>
  <si>
    <t>6</t>
  </si>
  <si>
    <t>0111</t>
  </si>
  <si>
    <t>0113</t>
  </si>
  <si>
    <t>0310</t>
  </si>
  <si>
    <t>0409</t>
  </si>
  <si>
    <t>Функционирование Правительства Российской Федерации, высших испол-нительных органов госу-дарственной власти субъектов Российской Федерации, местных администраций</t>
  </si>
  <si>
    <t>Вид расхо-дов</t>
  </si>
  <si>
    <t>Код ведомства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</si>
  <si>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</si>
  <si>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</si>
  <si>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</t>
  </si>
  <si>
    <t>10</t>
  </si>
  <si>
    <t>Условно-утвержденные расходы</t>
  </si>
  <si>
    <t>Администрация поселка Балахта</t>
  </si>
  <si>
    <t>240</t>
  </si>
  <si>
    <t>610</t>
  </si>
  <si>
    <t>Непрограмные расходы органов местного самоуправления</t>
  </si>
  <si>
    <t>Глава местной администрации (исполнительно-распорядительного образования) в рамках непрограмных расходов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</si>
  <si>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</si>
  <si>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</si>
  <si>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</si>
  <si>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</si>
  <si>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11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</si>
  <si>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</si>
  <si>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12</t>
  </si>
  <si>
    <t>13</t>
  </si>
  <si>
    <t>14</t>
  </si>
  <si>
    <t>резервные фонды в рамках непрограммных расходов отдельных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</si>
  <si>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</si>
  <si>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</si>
  <si>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32</t>
  </si>
  <si>
    <t>33</t>
  </si>
  <si>
    <t>34</t>
  </si>
  <si>
    <t>35</t>
  </si>
  <si>
    <t>37</t>
  </si>
  <si>
    <t>38</t>
  </si>
  <si>
    <t>Национальная безопасность и правоохранительная деятельность</t>
  </si>
  <si>
    <t>0300</t>
  </si>
  <si>
    <t>39</t>
  </si>
  <si>
    <t>40</t>
  </si>
  <si>
    <t>41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</si>
  <si>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</si>
  <si>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</si>
  <si>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</si>
  <si>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</si>
  <si>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</si>
  <si>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</si>
  <si>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</si>
  <si>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</si>
  <si>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</si>
  <si>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</si>
  <si>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</si>
  <si>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</si>
  <si>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</si>
  <si>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</si>
  <si>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Культура, кинематография</t>
  </si>
  <si>
    <t>68</t>
  </si>
  <si>
    <t>69</t>
  </si>
  <si>
    <t>70</t>
  </si>
  <si>
    <t>300</t>
  </si>
  <si>
    <t>310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</si>
  <si>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</si>
  <si>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</si>
  <si>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</si>
  <si>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</si>
  <si>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</si>
  <si>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</si>
  <si>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</si>
  <si>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</si>
  <si>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</si>
  <si>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</si>
  <si>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</si>
  <si>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600</t>
  </si>
  <si>
    <t>500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</si>
  <si>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</si>
  <si>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</si>
  <si>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</si>
  <si>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Вид расходов</t>
  </si>
  <si>
    <t>Раздел, подраздел</t>
  </si>
  <si>
    <t>Распределение бюджетных ассигнований по целевым статьям (государственным программам бюджета поселка</t>
  </si>
  <si>
    <t xml:space="preserve">Балахта и непрограммным направлениям деятельности), группам и подгруппам видов расходов, разделам, </t>
  </si>
  <si>
    <t xml:space="preserve">всего </t>
  </si>
  <si>
    <t>Обеспечение пожарной безопасности</t>
  </si>
  <si>
    <t>Публичные нормативные социальные выплаты гражданам</t>
  </si>
  <si>
    <t xml:space="preserve">Субсидии бюджетным учреждениям </t>
  </si>
  <si>
    <t>Социальное обеспечение и иные выплаты населению</t>
  </si>
  <si>
    <t>800</t>
  </si>
  <si>
    <t>78</t>
  </si>
  <si>
    <t>81</t>
  </si>
  <si>
    <t>95</t>
  </si>
  <si>
    <t>97</t>
  </si>
  <si>
    <t>98</t>
  </si>
  <si>
    <t>99</t>
  </si>
  <si>
    <t>Благоустройство</t>
  </si>
  <si>
    <t>Другие общегосудаственные вопросы</t>
  </si>
  <si>
    <t>Иные бюджетные ассигнования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</si>
  <si>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</si>
  <si>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</si>
  <si>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</si>
  <si>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 xml:space="preserve">Иные закупки товаров, работ и услуг для обеспечения государственных (муниципальных) нужд </t>
  </si>
  <si>
    <t>Пенсионное обеспечение</t>
  </si>
  <si>
    <t>Культура</t>
  </si>
  <si>
    <t>Предоставление субсидий  бюджетным, автономным учреждениям и иным некоммерческим организациям</t>
  </si>
  <si>
    <t>Другие общегосударственные вопросы</t>
  </si>
  <si>
    <t>110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</si>
  <si>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</si>
  <si>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</si>
  <si>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</si>
  <si>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</si>
  <si>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</si>
  <si>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</si>
  <si>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</si>
  <si>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</si>
  <si>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</si>
  <si>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</si>
  <si>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</si>
  <si>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880</t>
  </si>
  <si>
    <t>850</t>
  </si>
  <si>
    <t>Уплата налогов, сборов и иных платежей</t>
  </si>
  <si>
    <t>18</t>
  </si>
  <si>
    <t>30</t>
  </si>
  <si>
    <t>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</si>
  <si>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</si>
  <si>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</si>
  <si>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244</t>
  </si>
  <si>
    <t>Жилищное хозяйство</t>
  </si>
  <si>
    <t>2017 год</t>
  </si>
  <si>
    <t>7</t>
  </si>
  <si>
    <t>8</t>
  </si>
  <si>
    <t>48</t>
  </si>
  <si>
    <t>49</t>
  </si>
  <si>
    <t>50</t>
  </si>
  <si>
    <t>55</t>
  </si>
  <si>
    <t>56</t>
  </si>
  <si>
    <t>57</t>
  </si>
  <si>
    <t>75</t>
  </si>
  <si>
    <t>89</t>
  </si>
  <si>
    <t>90</t>
  </si>
  <si>
    <t>91</t>
  </si>
  <si>
    <t>92</t>
  </si>
  <si>
    <t>93</t>
  </si>
  <si>
    <t>94</t>
  </si>
  <si>
    <t>96</t>
  </si>
  <si>
    <t>Приложение 6</t>
  </si>
  <si>
    <t>8200000000</t>
  </si>
  <si>
    <t>8220000410</t>
  </si>
  <si>
    <t>8220000420</t>
  </si>
  <si>
    <t xml:space="preserve">010000000 </t>
  </si>
  <si>
    <t>0140000000</t>
  </si>
  <si>
    <t>0140009110</t>
  </si>
  <si>
    <t>8220000000</t>
  </si>
  <si>
    <t>8220001180</t>
  </si>
  <si>
    <t>0100000000</t>
  </si>
  <si>
    <t>0110000000</t>
  </si>
  <si>
    <t>0110009120</t>
  </si>
  <si>
    <t>0110009140</t>
  </si>
  <si>
    <t>0110009150</t>
  </si>
  <si>
    <t>0130000000</t>
  </si>
  <si>
    <t>0130009230</t>
  </si>
  <si>
    <t>0130009160</t>
  </si>
  <si>
    <t>0130009170</t>
  </si>
  <si>
    <t>0130009180</t>
  </si>
  <si>
    <t>0120009120</t>
  </si>
  <si>
    <t>0140009150</t>
  </si>
  <si>
    <t>0110009110</t>
  </si>
  <si>
    <t>0110009130</t>
  </si>
  <si>
    <t>011009130</t>
  </si>
  <si>
    <t>011009160</t>
  </si>
  <si>
    <t>0200000000</t>
  </si>
  <si>
    <t>021000000</t>
  </si>
  <si>
    <t>0210008110</t>
  </si>
  <si>
    <t>0210008120</t>
  </si>
  <si>
    <t>0140009130</t>
  </si>
  <si>
    <t>0210000000</t>
  </si>
  <si>
    <t>0110009160</t>
  </si>
  <si>
    <t>014000000</t>
  </si>
  <si>
    <t>8220075140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</si>
  <si>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</si>
  <si>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</si>
  <si>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Межбюджетные трансферты
</t>
  </si>
  <si>
    <t>Функционирование финансового органа администрации поселка Балахта</t>
  </si>
  <si>
    <t>Резервные фонды в рамках непрограммных расходов отдельных органов местного самоуправления</t>
  </si>
  <si>
    <t>Муниципальная программа «Устойчивое развитие  и жизнеобеспечение территории муниципального образования поселок Балахта»</t>
  </si>
  <si>
    <t>27</t>
  </si>
  <si>
    <t>71</t>
  </si>
  <si>
    <t>72</t>
  </si>
  <si>
    <t>73</t>
  </si>
  <si>
    <t>74</t>
  </si>
  <si>
    <t xml:space="preserve">                                                                                                                                                                             Приложение 7</t>
  </si>
  <si>
    <t>Подпрограмма "Обеспечение безопасности жителей территории муниципального образования п.Балахта"</t>
  </si>
  <si>
    <t>НАЦИОНАЛЬНАЯ БЕЗОПАСНОСТЬ И ПРАВООХРАНИТЕЛЬНАЯ ДЕЯТЕЛЬНОСТЬ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</si>
  <si>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</si>
  <si>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870</t>
  </si>
  <si>
    <t>Резервные средства</t>
  </si>
  <si>
    <t>0130007550</t>
  </si>
  <si>
    <t>0130075550</t>
  </si>
  <si>
    <t>(рублей)</t>
  </si>
  <si>
    <t>2018 год</t>
  </si>
  <si>
    <t>25</t>
  </si>
  <si>
    <t>26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</si>
  <si>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</si>
  <si>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Функционирование администрации поселка Балахта</t>
  </si>
  <si>
    <t>Расходы на выплаты персоналу казенных учреждений</t>
  </si>
  <si>
    <t>Подпрограмма  «Прочие мероприятия  муниципального образования поселок Балахта »</t>
  </si>
  <si>
    <t>82000000000</t>
  </si>
  <si>
    <t>0408</t>
  </si>
  <si>
    <t>0120009110</t>
  </si>
  <si>
    <t>810</t>
  </si>
  <si>
    <t>101</t>
  </si>
  <si>
    <t>102</t>
  </si>
  <si>
    <t>115</t>
  </si>
  <si>
    <t>116</t>
  </si>
  <si>
    <t>117</t>
  </si>
  <si>
    <t>118</t>
  </si>
  <si>
    <t>Транспорт</t>
  </si>
  <si>
    <t>19</t>
  </si>
  <si>
    <t>20</t>
  </si>
  <si>
    <t>21</t>
  </si>
  <si>
    <t>22</t>
  </si>
  <si>
    <t>23</t>
  </si>
  <si>
    <t>24</t>
  </si>
  <si>
    <t>36</t>
  </si>
  <si>
    <t>119</t>
  </si>
  <si>
    <t>540</t>
  </si>
  <si>
    <t>Иные межбюджетные  трансферты</t>
  </si>
  <si>
    <t>Иные межбюджетные трансферты</t>
  </si>
  <si>
    <t>0140009170</t>
  </si>
  <si>
    <t>47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</si>
  <si>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</si>
  <si>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</si>
  <si>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</si>
  <si>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</si>
  <si>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</si>
  <si>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</si>
  <si>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</si>
  <si>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</si>
  <si>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</si>
  <si>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</si>
  <si>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</si>
  <si>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</si>
  <si>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</si>
  <si>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</si>
  <si>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Закупка товаров, работ и услуг для обеспечения государственных (муниципальных) нужд</t>
  </si>
  <si>
    <t>Субсидии юридическим лицам (кроме неккомерческих организаций),индивидуальным предпринимателям,физическим лицам - производителям товаров работ услуг</t>
  </si>
  <si>
    <t xml:space="preserve">Муниципальная программа «Устойчивое развитие  и жизнеобеспечение территории поселка  Балахта »                                  </t>
  </si>
  <si>
    <t xml:space="preserve"> Подпрограмма «Прочие мероприятия   поселка Балахта »</t>
  </si>
  <si>
    <t xml:space="preserve">Предоставление межбюджетных трансфертов из бюджета поселения бюджету муниципального района на исполнение переданных на передачу полномочий по муниципальному финансовому контролю в рамках подпрограммы "Прочие мероприятия поселка балахта" муниципальной программы «Устойчивое развитие  и жизнеобеспечение территории  поселка Балахта » </t>
  </si>
  <si>
    <t>Прочие мероприятия по благоустройству и санитарно-экологической обстановке, ежегодные членские взносы   в рамках подпрограммы "Благоустройство территории поселка Балахта" муниципальной программы «Устойчивое развитие  и жизнеобеспечение территории поселка Балахта »</t>
  </si>
  <si>
    <t>Муниципальная программа «Устойчивое развитие  и жизнеобеспечение территории поселка  Балахта »</t>
  </si>
  <si>
    <t>Подпрограмма "Благоустройство территории  поселка  Балахта"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</si>
  <si>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Балахта " муниципальной программы «Устойчивое развитие  и жизнеобеспечение территории  поселка Балахта » </t>
  </si>
  <si>
    <t>Закупка товаров, работ и услуг для обеспечения  государственных (муниципальных) нужд</t>
  </si>
  <si>
    <t>Прочие мероприятия по благоустройству и санитарно-экологической обстановке  в рамках  подпрограммы "Благоустройство территории  поселка Балахта" муниципальной программы «Устойчивое развитие  и жизнеобеспечение территории   поселка Балахта »</t>
  </si>
  <si>
    <t>Прочие мероприятия по благоустройству и санитарно-экологической обстановке  в рамках подпрограммы "Благоустройство территории  поселка Балахта" муниципальной программы «Устойчивое развитие  и жизнеобеспечение территории  поселка Балахта »</t>
  </si>
  <si>
    <t xml:space="preserve">Софинансирование на организацию и проведение акарицидной обработоки мест массового отдыха населения в рамках подпрограммы  "Обеспечение безопасности жителей территории муниципального образования  поселок Балахта " муниципальной программы «Устойчивое развитие  и жизнеобеспечение территории поселка Балахта » </t>
  </si>
  <si>
    <t xml:space="preserve">Иной межбюджетный трансферт   на организацию и проведение акарицидной обработоки мест массового отдыха населения в рамках подпрограммы  "Обеспечение безопасности жителей территории  поселка Балахта " муниципальной программы «Устойчивое развитие  и жизнеобеспечение территории поселка Балахта » </t>
  </si>
  <si>
    <t>Закупка товаров, работ и услуг для  обеспечения государственных (муниципальных) нужд</t>
  </si>
  <si>
    <t>подпрограмма "Обеспечение безопасности жителей территории  п.Балахта"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</si>
  <si>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поселка Балахта"муниципальной программы «Устойчивое развитие  и жизнеобеспечение территории поселка Балахта »</t>
  </si>
  <si>
    <t>Муниципальная программа «Устойчивое развитие  и жизнеобеспечение территории поселка Балахта »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</si>
  <si>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 поселка Балахта"муниципальной программы «Устойчивое развитие  и жизнеобеспечение территории поселка Балахта »</t>
  </si>
  <si>
    <t>Муниципальная программа «Устойчивое развитие  и жизнеобеспечение территории  поселка  Балахта »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</si>
  <si>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муниципального образования поселка  Балахта"муниципальной программы «Устойчивое развитие  и жизнеобеспечение территории муниципального образования поселок Балахта »</t>
  </si>
  <si>
    <t>Муниципальная программа «Устойчивое развитие  и жизнеобеспечение территории  поселка Балахта »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</si>
  <si>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 подпрограммы  "Содержание и ремонт дорог, обеспечение автобусного сообщения на территоррии п.Балахта" муниципальной программы «Устойчивое развитие  и жизнеобеспечение территории поселка Балахта »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</si>
  <si>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 муниципальных образований в рамках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</si>
  <si>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 xml:space="preserve">Прочие мероприятия (взносы на капитальный ремонт муниципального жилья)"Прочие мероприятия  поселка Балахта" муниципальной программы «Устойчивое развитие  и жизнеобеспечение территории поселка Балахта » </t>
  </si>
  <si>
    <t>Подпрограмма  "Благоустройство территоррии  поселка Балахта "</t>
  </si>
  <si>
    <t xml:space="preserve">Обеспечение содержания и ремонта уличного освещения  в рамках подпрограммы  "Благоустройство территоррии  поселка  Балахта "муниципальной программы «Устойчивое развитие  и жизнеобеспечение территории поселка  Балахта » </t>
  </si>
  <si>
    <t>Закупка товаров, работ и услуг для  обесечения государственных (муниципальных) нужд</t>
  </si>
  <si>
    <t xml:space="preserve">Содержание мест захоронения в рамках подпрограммы  "Благоустройство территоррии поселка  Балахта "муниципальной программы «Устойчивое развитие  и жизнеобеспечение территории  поселка  Балахта » </t>
  </si>
  <si>
    <t xml:space="preserve">Обеспечение работ по сбору ТБО, приобретение контейнеров для сбора ТБО, уборка несанкционированных свалок  в рамках подпрограммы  "Благоустройство территоррии  п.Балахта "муниципальной программы «Устойчивое развитие  и жизнеобеспечение территории  поселка Балахта» </t>
  </si>
  <si>
    <t xml:space="preserve">Муниципальная программа «Организация досуга населения в области культуры   на территоррии  поселка Балахта »                                                             </t>
  </si>
  <si>
    <t>Подпрограмма "Развитие культуры на территоррии п.Балахта »</t>
  </si>
  <si>
    <t xml:space="preserve">Организация и проведение культурных мероприятий, поддержка и развитие творчества, развитие массовой физической культуры и спорта в рамках подпрограммы "Развитие культуры  на территоррии  поселка Балахта »  муниципальной программы   «Организация досуга населения в области культуры  на территоррии поселка Балахта »                                             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</si>
  <si>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 "Развитие культуры  на территоррии  п.Балахта »        программы «Организация досуга населения в области культуры на территоррии  п.Балахта »</t>
  </si>
  <si>
    <t>Подпрограмма  «Прочие мероприятия  поселка Балахта »</t>
  </si>
  <si>
    <t xml:space="preserve"> Доплаты к пенсии муниципальным служащим в рамках подпрограммы  «Прочие мероприятия  муниципального образования поселкок Балахта» муниципальной программы «Устойчивое развитие  и жизнеобеспечение территории  поселка Балахта »</t>
  </si>
  <si>
    <t>Субсидии юридическим лицам (кроме неккомерческих организаций),индивидуальным предпринимателям,физическим лицам- производителям товаров, работ, услуг.</t>
  </si>
  <si>
    <t xml:space="preserve">подпрограмма "Содержание и ремонт дорог, обеспечение автобусного сообщества на территоррии  поселка Балахта" </t>
  </si>
  <si>
    <t>0120000000</t>
  </si>
  <si>
    <t>Муниципальная программа «Устойчивое развитие  и жизнеобеспечение территории поселка  Балахта»</t>
  </si>
  <si>
    <t>Подпрограмма "Благоустройство территоррии  п.Балахта "</t>
  </si>
  <si>
    <t xml:space="preserve">Обеспечение содержания и ремонта уличного освещения  в рамках подпрограммы  "Благоустройство территоррии  поселка  Балахта "муниципальной программы «Устойчивое развитие  и жизнеобеспечение территории поселка Балахта » 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</si>
  <si>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 Балахта " муниципальной программы «Устойчивое развитие  и жизнеобеспечение территории   поселка Балахта » </t>
  </si>
  <si>
    <t xml:space="preserve">Содержание мест захоронения в рамках подпрограммы  "Благоустройство территоррии  поселка Балахта "муниципальной программы «Устойчивое развитие  и жизнеобеспечение территории  поселка Балахта » </t>
  </si>
  <si>
    <t>Прочие мероприятия по благоустройству и санитарно-экологической обстановке  в рамках  подпрограммы "Благоустройство территории  поселка  Балахта" муниципальной программы «Устойчивое развитие  и жизнеобеспечение территории   поселка Балахта »</t>
  </si>
  <si>
    <t>Прочие мероприятия по благоустройству и санитарно-экологической обстановке  в рамках подпрограммы "Благоустройство территории  поселка  Балахта" муниципальной программы «Устойчивое развитие  и жизнеобеспечение территории  поселка Балахта »</t>
  </si>
  <si>
    <t>Прочие мероприятия по благоустройству и санитарно-экологической обстановке  в рамках подпрограммы "Благоустройство территории поселка Балахта" муниципальной программы «Устойчивое развитие  и жизнеобеспечение территории поселка Балахта »</t>
  </si>
  <si>
    <t xml:space="preserve">Обеспечение работ по сбору ТБО, приобретение контейнеров для сбора ТБО, уборка несанкционированных свалок  в рамках подпрограммы  "Благоустройство территоррии  п.Балахта "муниципальной программы «Устойчивое развитие  и жизнеобеспечение территории   поселка Балахта» </t>
  </si>
  <si>
    <t xml:space="preserve"> подпрограмма"Содержание и ремонт дорог на территоррии поселка Балахта"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</si>
  <si>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 подпрограммы  "Содержание и ремонт дорог, обеспечение автобусного сообщения на территоррии  п.Балахта" муниципальной программы «Устойчивое развитие  и жизнеобеспечение территории  поселка Балахта »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</si>
  <si>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 муниципальных образований в рамках подпрограммы "Содержание и ремонт дорог на территоррии  поселка Балахта" муниципальной программы «Устойчивое развитие  и жизнеобеспечение территории поселка Балахта » 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</si>
  <si>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  поселка Балахта"муниципальной программы «Устойчивое развитие  и жизнеобеспечение территории  поселка Балахта »</t>
  </si>
  <si>
    <t xml:space="preserve">Софинансирование на организацию и проведение акарицидной обработоки мест массового отдыха населения в рамках подпрограммы  "Обеспечение безопасности жителей территории  поселка Балахта " муниципальной программы «Устойчивое развитие  и жизнеобеспечение территории поселка  Балахта » </t>
  </si>
  <si>
    <t xml:space="preserve">Иной межбюджетный трансферт   на организацию и проведение акарицидной обработоки мест массового отдыха населения в рамках подпрограммы  "Обеспечение безопасности жителей территории муниципального образования   Балахта " муниципальной программы «Устойчивое развитие  и жизнеобеспечение территории  поселка Балахта » </t>
  </si>
  <si>
    <t xml:space="preserve">Предоставление межбюджетных трансфертов из бюджета поселения бюджету муниципального района на исполнение переданных на передачу полномочий по муниципальному финансовому контролю в рамках подпрограммы "Прочие мероприятия  поселка балахта" муниципальной программы «Устойчивое развитие  и жизнеобеспечение территории  поселка Балахта » </t>
  </si>
  <si>
    <t>Доплаты к пенсии муниципальным служащим в рамках подпрограммы  «Прочие мероприятия    поселка Балахта» муниципальной программы «Устойчивое развитие  и жизнеобеспечение территории   поселка Балахта »</t>
  </si>
  <si>
    <t xml:space="preserve">Прочие мероприятия (взносы на капитальный ремонт муниципального жилья)"Прочие мероприятия   поселка Балахта" муниципальной программы «Устойчивое развитие  и жизнеобеспечение территории  поселка Балахта » </t>
  </si>
  <si>
    <t xml:space="preserve">Муниципальная программа «Организация досуга населения в области культуры  на территоррии  п.Балахта »                                                             </t>
  </si>
  <si>
    <t>Подпрограмма "Развитие культуры  на территоррии  поселка Балахта"</t>
  </si>
  <si>
    <r>
      <t xml:space="preserve">Организация и проведение культурных мероприятий, поддержка и развитие творчества,  в рамках подпрограммы "Развитие культуры   на территоррии   поселка Балахта »  муниципальной программы   «Организация досуга населения в области культуры   на территоррии   поселка </t>
    </r>
    <r>
      <rPr>
        <sz val="12"/>
        <rFont val="Times New Roman"/>
        <family val="1"/>
      </rPr>
      <t>Балахта</t>
    </r>
    <r>
      <rPr>
        <sz val="11"/>
        <rFont val="Times New Roman"/>
        <family val="1"/>
      </rPr>
      <t xml:space="preserve"> »                      </t>
    </r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</si>
  <si>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 "Развитие культуры на территоррии мо п.Балахта » программы «Организация досуга населения в области культуры на территоррии  п.Балахта »</t>
  </si>
  <si>
    <t>№</t>
  </si>
  <si>
    <t>Прочие мероприятия на территории  поселка Балахта в рамках подпрограммы «Прочие мероприятия   поселка Балахта » муниципальной программы Устойчивое развитие и жизнеобеспечение территории поселка Балахта</t>
  </si>
  <si>
    <t xml:space="preserve">подпрограмма  "Обеспечение безопасности жителей территории муниципального образования  поселок Балахта " </t>
  </si>
  <si>
    <t>0140009140</t>
  </si>
  <si>
    <t>15</t>
  </si>
  <si>
    <t>16</t>
  </si>
  <si>
    <t>17</t>
  </si>
  <si>
    <t>28</t>
  </si>
  <si>
    <t>29</t>
  </si>
  <si>
    <t>42</t>
  </si>
  <si>
    <t>43</t>
  </si>
  <si>
    <t>на 2017 год и плановый период 2018 - 2019 годов</t>
  </si>
  <si>
    <t xml:space="preserve"> 2019 год</t>
  </si>
  <si>
    <t>0110009170</t>
  </si>
  <si>
    <t>011000970</t>
  </si>
  <si>
    <t>011000170</t>
  </si>
  <si>
    <t>подразделам классификации расходов местного бюджета на 2017 год и плановый период 2018-2019 годов</t>
  </si>
  <si>
    <t>2019 год</t>
  </si>
  <si>
    <t xml:space="preserve"> Субсидии на обеспечение первичных мер пожарной безопасности  в рамках  подпрограммы "Обеспечение безопасности жителей территории  поселка Балахта"муниципальной программы «Устойчивое развитие  и жизнеобеспечение территории поселка Балахта »</t>
  </si>
  <si>
    <t>0130074120</t>
  </si>
  <si>
    <t>01200А9140</t>
  </si>
  <si>
    <t xml:space="preserve">Софинансирование к  иному  межбюджетному трансферту на осуществление дорожной деятельности в отношении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</si>
  <si>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>0120074920</t>
  </si>
  <si>
    <t>01200А9130</t>
  </si>
  <si>
    <t xml:space="preserve">Софинансирование к  иному  межбюджетному трансферту на содержание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мо поселок Балахта" муниципальной программы «Устойчивое развитие  и жизнеобеспечение территории муниципального образования поселок Балахта » </t>
  </si>
  <si>
    <t xml:space="preserve">Иной межбюджетный трансферт на содержание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</si>
  <si>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 xml:space="preserve">Иной межбюджетный трансферт поселениям на реализацию мероприятий, направленных на повышение безопасности дорожного движения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</si>
  <si>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 xml:space="preserve">Софинансирование к иному межбюджетному трансферту поселениям на  реализацию мероприятий, направленных на повышение безопасности дорожного движения  в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поселка  Балахта » </t>
  </si>
  <si>
    <t xml:space="preserve">Софинансирование к иному межбюджетному трансферту поселениям на обустройство пешеходных переходов и нанесение дорожной разметки на автомобильных дорогах общего пользования местного значения в рамках  подпрограммы "Содержание и ремонт дорог, обеспечение автобусного сообщества на территоррии поселка Балахта" муниципальной программы «Устойчивое развитие  и жизнеобеспечение территории  поселка Балахта » </t>
  </si>
  <si>
    <t xml:space="preserve">Иной межбюджетный трансферт поселениям на обустройство пешеходных переходов и нанесение дорожной разметки на автомобильных дорогах общего пользования местного значения в рамках  подпрограммы "Содержание и ремонт дорог, обеспечение автобусного сообщества на территоррии поселка  Балахта" муниципальной программы «Устойчивое развитие  и жизнеобеспечение территории   поселка  Балахта » </t>
  </si>
  <si>
    <t>0120075080</t>
  </si>
  <si>
    <t xml:space="preserve">Иной межбюджетный трансферт на содержание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мо поселок Балахта" муниципальной программы «Устойчивое развитие  и жизнеобеспечение территории муниципального образования поселок Балахта » </t>
  </si>
  <si>
    <t>софинансирование к субсидии на обеспечение первичных мер пожарной безопасности  в рамках  подпрограммы "Обеспечение безопасности жителей территории  поселка Балахта"муниципальной программы «Устойчивое развитие  и жизнеобеспечение территории поселка Балахта »</t>
  </si>
  <si>
    <t>01300S3820</t>
  </si>
  <si>
    <t>Прочие мероприятия по благоустройству и санитарно-экологической обстановке в рамках подпрограммы Благоустройство территории  поселка Балахта муниципальной программы Устойчивое развитие и жизнеобеспечение территории  поселка Балахта</t>
  </si>
  <si>
    <t>Исполнение судебных актов</t>
  </si>
  <si>
    <t>Исполнение судебных актов в рамках непрограммных расходов отдельных органов местного самоуправления</t>
  </si>
  <si>
    <t>8220011150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</si>
  <si>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</si>
  <si>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830</t>
  </si>
  <si>
    <t xml:space="preserve">Софинансирование к  иному  межбюджетному трансферту на осуществление дорожной деятельности в отношении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мо поселок Балахта" муниципальной программы «Устойчивое развитие  и жизнеобеспечение территории муниципального образования поселок Балахта » </t>
  </si>
  <si>
    <t>01200А9170</t>
  </si>
  <si>
    <t xml:space="preserve">Иной межбюджетный трансферт на осуществление дорожной деятельности в отношении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 поселка Балахта" муниципальной программы «Устойчивое развитие  и жизнеобеспечение территории  поселка Балахта » </t>
  </si>
  <si>
    <t>0120075900</t>
  </si>
  <si>
    <t xml:space="preserve">Иной межбюджетный трансферт на осуществление дорожной деятельности в отношении автомобильных дорог общего пользования местного значения за  счет средств дорожного фонда Красноярского края в рамках  подпрограммы "Содержание и ремонт дорог, обеспечение автобусного сообщества на территоррии мо поселок Балахта" муниципальной программы «Устойчивое развитие  и жизнеобеспечение территории муниципального образования поселок Балахта » </t>
  </si>
  <si>
    <t>01200A9170</t>
  </si>
  <si>
    <t>0120075090</t>
  </si>
  <si>
    <t xml:space="preserve">   К решению Балахтинского поселкового Совета депутатов  «О бюджете поселка Балахта на 2017 год  и  плановый период 2018-2019 годов»                                                      от   10.03.2017                            №08-58р  </t>
  </si>
  <si>
    <t xml:space="preserve">     К решению Балахтинского поселкового Совета депутатов  «О бюджете поселка Балахта на 2017 год  и  плановый период 2018-2019 годов»                 от 10.03.2017  № 08-58р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</si>
</sst>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4" fontId="50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textRotation="90"/>
    </xf>
    <xf numFmtId="4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distributed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distributed" wrapText="1"/>
    </xf>
    <xf numFmtId="4" fontId="8" fillId="0" borderId="10" xfId="0" applyNumberFormat="1" applyFont="1" applyFill="1" applyBorder="1" applyAlignment="1">
      <alignment horizontal="center" vertical="top"/>
    </xf>
    <xf numFmtId="4" fontId="51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vertical="distributed"/>
    </xf>
    <xf numFmtId="0" fontId="6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5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72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textRotation="90"/>
    </xf>
    <xf numFmtId="0" fontId="8" fillId="0" borderId="13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="96" zoomScaleSheetLayoutView="96" zoomScalePageLayoutView="0" workbookViewId="0" topLeftCell="A1">
      <selection activeCell="D2" sqref="D2:I4"/>
    </sheetView>
  </sheetViews>
  <sheetFormatPr defaultColWidth="9.00390625" defaultRowHeight="12.75"/>
  <cols>
    <col min="1" max="1" width="5.00390625" style="87" customWidth="1"/>
    <col min="2" max="2" width="50.25390625" style="88" customWidth="1"/>
    <col min="3" max="3" width="6.625" style="88" customWidth="1"/>
    <col min="4" max="4" width="7.375" style="89" customWidth="1"/>
    <col min="5" max="5" width="11.625" style="79" customWidth="1"/>
    <col min="6" max="6" width="7.25390625" style="79" customWidth="1"/>
    <col min="7" max="7" width="13.75390625" style="79" customWidth="1"/>
    <col min="8" max="8" width="14.875" style="79" customWidth="1"/>
    <col min="9" max="9" width="15.375" style="79" customWidth="1"/>
    <col min="10" max="16384" width="9.125" style="79" customWidth="1"/>
  </cols>
  <sheetData>
    <row r="1" spans="1:9" s="2" customFormat="1" ht="18" customHeight="1">
      <c r="A1" s="3"/>
      <c r="B1" s="1"/>
      <c r="C1" s="1"/>
      <c r="D1" s="93" t="s">
        <v>170</v>
      </c>
      <c r="E1" s="93"/>
      <c r="F1" s="93"/>
      <c r="G1" s="93"/>
      <c r="H1" s="93"/>
      <c r="I1" s="93"/>
    </row>
    <row r="2" spans="1:9" s="2" customFormat="1" ht="15.75" customHeight="1">
      <c r="A2" s="3"/>
      <c r="B2" s="1"/>
      <c r="C2" s="1"/>
      <c r="D2" s="93" t="s">
        <v>378</v>
      </c>
      <c r="E2" s="93"/>
      <c r="F2" s="93"/>
      <c r="G2" s="93"/>
      <c r="H2" s="93"/>
      <c r="I2" s="93"/>
    </row>
    <row r="3" spans="1:9" s="2" customFormat="1" ht="18.75" customHeight="1">
      <c r="A3" s="3"/>
      <c r="B3" s="1"/>
      <c r="C3" s="1"/>
      <c r="D3" s="93"/>
      <c r="E3" s="93"/>
      <c r="F3" s="93"/>
      <c r="G3" s="93"/>
      <c r="H3" s="93"/>
      <c r="I3" s="93"/>
    </row>
    <row r="4" spans="1:9" s="2" customFormat="1" ht="28.5" customHeight="1">
      <c r="A4" s="3"/>
      <c r="B4" s="1"/>
      <c r="C4" s="1"/>
      <c r="D4" s="93"/>
      <c r="E4" s="93"/>
      <c r="F4" s="93"/>
      <c r="G4" s="93"/>
      <c r="H4" s="93"/>
      <c r="I4" s="93"/>
    </row>
    <row r="5" spans="1:9" s="2" customFormat="1" ht="15.75">
      <c r="A5" s="3"/>
      <c r="B5" s="1"/>
      <c r="C5" s="1"/>
      <c r="E5" s="83"/>
      <c r="F5" s="75"/>
      <c r="G5" s="75"/>
      <c r="H5" s="75"/>
      <c r="I5" s="75"/>
    </row>
    <row r="6" spans="1:9" s="2" customFormat="1" ht="20.25" customHeight="1">
      <c r="A6" s="94" t="s">
        <v>26</v>
      </c>
      <c r="B6" s="94"/>
      <c r="C6" s="94"/>
      <c r="D6" s="94"/>
      <c r="E6" s="94"/>
      <c r="F6" s="94"/>
      <c r="G6" s="94"/>
      <c r="H6" s="94"/>
      <c r="I6" s="94"/>
    </row>
    <row r="7" spans="1:9" s="2" customFormat="1" ht="20.25" customHeight="1">
      <c r="A7" s="95" t="s">
        <v>341</v>
      </c>
      <c r="B7" s="95"/>
      <c r="C7" s="95"/>
      <c r="D7" s="95"/>
      <c r="E7" s="95"/>
      <c r="F7" s="95"/>
      <c r="G7" s="95"/>
      <c r="H7" s="95"/>
      <c r="I7" s="95"/>
    </row>
    <row r="8" spans="1:9" s="2" customFormat="1" ht="18" customHeight="1">
      <c r="A8" s="5"/>
      <c r="B8" s="4"/>
      <c r="C8" s="4"/>
      <c r="D8" s="4"/>
      <c r="E8" s="4"/>
      <c r="F8" s="4"/>
      <c r="G8" s="4"/>
      <c r="H8" s="4"/>
      <c r="I8" s="4" t="s">
        <v>223</v>
      </c>
    </row>
    <row r="9" spans="1:9" ht="64.5" customHeight="1">
      <c r="A9" s="84" t="s">
        <v>11</v>
      </c>
      <c r="B9" s="84" t="s">
        <v>12</v>
      </c>
      <c r="C9" s="84" t="s">
        <v>34</v>
      </c>
      <c r="D9" s="18" t="s">
        <v>13</v>
      </c>
      <c r="E9" s="20" t="s">
        <v>25</v>
      </c>
      <c r="F9" s="20" t="s">
        <v>33</v>
      </c>
      <c r="G9" s="20" t="s">
        <v>153</v>
      </c>
      <c r="H9" s="20" t="s">
        <v>224</v>
      </c>
      <c r="I9" s="20" t="s">
        <v>342</v>
      </c>
    </row>
    <row r="10" spans="1:9" ht="12.75">
      <c r="A10" s="80"/>
      <c r="B10" s="76" t="s">
        <v>14</v>
      </c>
      <c r="C10" s="76"/>
      <c r="D10" s="76" t="s">
        <v>15</v>
      </c>
      <c r="E10" s="76" t="s">
        <v>16</v>
      </c>
      <c r="F10" s="76" t="s">
        <v>17</v>
      </c>
      <c r="G10" s="76" t="s">
        <v>18</v>
      </c>
      <c r="H10" s="76" t="s">
        <v>27</v>
      </c>
      <c r="I10" s="85">
        <v>7</v>
      </c>
    </row>
    <row r="11" spans="1:9" ht="15.75" customHeight="1">
      <c r="A11" s="80" t="s">
        <v>14</v>
      </c>
      <c r="B11" s="9" t="s">
        <v>40</v>
      </c>
      <c r="C11" s="9">
        <v>551</v>
      </c>
      <c r="D11" s="80"/>
      <c r="E11" s="80"/>
      <c r="F11" s="80"/>
      <c r="G11" s="77"/>
      <c r="H11" s="77"/>
      <c r="I11" s="77"/>
    </row>
    <row r="12" spans="1:9" ht="42.75" customHeight="1">
      <c r="A12" s="80" t="s">
        <v>15</v>
      </c>
      <c r="B12" s="9" t="s">
        <v>35</v>
      </c>
      <c r="C12" s="9">
        <v>551</v>
      </c>
      <c r="D12" s="80" t="s">
        <v>19</v>
      </c>
      <c r="E12" s="8"/>
      <c r="F12" s="8"/>
      <c r="G12" s="10">
        <f>G13+G19+G45+G51+G43</f>
        <v>6839128.8</v>
      </c>
      <c r="H12" s="10">
        <f>H13+H19++H45+H51</f>
        <v>6279457</v>
      </c>
      <c r="I12" s="10">
        <f>I13+I19++I45+I51</f>
        <v>6336357</v>
      </c>
    </row>
    <row r="13" spans="1:9" ht="27" customHeight="1">
      <c r="A13" s="80" t="s">
        <v>16</v>
      </c>
      <c r="B13" s="7" t="s">
        <v>36</v>
      </c>
      <c r="C13" s="7">
        <v>551</v>
      </c>
      <c r="D13" s="8" t="s">
        <v>20</v>
      </c>
      <c r="E13" s="8"/>
      <c r="F13" s="8"/>
      <c r="G13" s="6">
        <f>G14</f>
        <v>681656</v>
      </c>
      <c r="H13" s="6">
        <f aca="true" t="shared" si="0" ref="G13:I15">H14</f>
        <v>681669</v>
      </c>
      <c r="I13" s="6">
        <f t="shared" si="0"/>
        <v>715753</v>
      </c>
    </row>
    <row r="14" spans="1:9" ht="13.5" customHeight="1">
      <c r="A14" s="80" t="s">
        <v>17</v>
      </c>
      <c r="B14" s="7" t="s">
        <v>43</v>
      </c>
      <c r="C14" s="7">
        <v>551</v>
      </c>
      <c r="D14" s="8" t="s">
        <v>20</v>
      </c>
      <c r="E14" s="8" t="s">
        <v>171</v>
      </c>
      <c r="F14" s="8"/>
      <c r="G14" s="6">
        <f t="shared" si="0"/>
        <v>681656</v>
      </c>
      <c r="H14" s="6">
        <f t="shared" si="0"/>
        <v>681669</v>
      </c>
      <c r="I14" s="6">
        <f t="shared" si="0"/>
        <v>715753</v>
      </c>
    </row>
    <row r="15" spans="1:9" ht="16.5" customHeight="1">
      <c r="A15" s="80" t="s">
        <v>18</v>
      </c>
      <c r="B15" s="7" t="s">
        <v>228</v>
      </c>
      <c r="C15" s="7">
        <v>551</v>
      </c>
      <c r="D15" s="8" t="s">
        <v>20</v>
      </c>
      <c r="E15" s="8" t="s">
        <v>177</v>
      </c>
      <c r="F15" s="8"/>
      <c r="G15" s="6">
        <f t="shared" si="0"/>
        <v>681656</v>
      </c>
      <c r="H15" s="6">
        <f t="shared" si="0"/>
        <v>681669</v>
      </c>
      <c r="I15" s="6">
        <f t="shared" si="0"/>
        <v>715753</v>
      </c>
    </row>
    <row r="16" spans="1:9" ht="39.75" customHeight="1">
      <c r="A16" s="80" t="s">
        <v>27</v>
      </c>
      <c r="B16" s="7" t="s">
        <v>44</v>
      </c>
      <c r="C16" s="7">
        <v>551</v>
      </c>
      <c r="D16" s="8" t="s">
        <v>20</v>
      </c>
      <c r="E16" s="8" t="s">
        <v>172</v>
      </c>
      <c r="F16" s="8"/>
      <c r="G16" s="6">
        <f aca="true" t="shared" si="1" ref="G16:I17">G17</f>
        <v>681656</v>
      </c>
      <c r="H16" s="6">
        <f t="shared" si="1"/>
        <v>681669</v>
      </c>
      <c r="I16" s="6">
        <f t="shared" si="1"/>
        <v>715753</v>
      </c>
    </row>
    <row r="17" spans="1:9" ht="55.5" customHeight="1">
      <c r="A17" s="80" t="s">
        <v>154</v>
      </c>
      <c r="B17" s="7" t="s">
        <v>45</v>
      </c>
      <c r="C17" s="7">
        <v>551</v>
      </c>
      <c r="D17" s="8" t="s">
        <v>20</v>
      </c>
      <c r="E17" s="8" t="s">
        <v>172</v>
      </c>
      <c r="F17" s="8" t="s">
        <v>46</v>
      </c>
      <c r="G17" s="6">
        <f t="shared" si="1"/>
        <v>681656</v>
      </c>
      <c r="H17" s="6">
        <f t="shared" si="1"/>
        <v>681669</v>
      </c>
      <c r="I17" s="6">
        <f t="shared" si="1"/>
        <v>715753</v>
      </c>
    </row>
    <row r="18" spans="1:9" ht="26.25" customHeight="1">
      <c r="A18" s="80" t="s">
        <v>155</v>
      </c>
      <c r="B18" s="7" t="s">
        <v>204</v>
      </c>
      <c r="C18" s="7">
        <v>551</v>
      </c>
      <c r="D18" s="8" t="s">
        <v>20</v>
      </c>
      <c r="E18" s="8" t="s">
        <v>172</v>
      </c>
      <c r="F18" s="8" t="s">
        <v>48</v>
      </c>
      <c r="G18" s="6">
        <v>681656</v>
      </c>
      <c r="H18" s="6">
        <v>681669</v>
      </c>
      <c r="I18" s="6">
        <v>715753</v>
      </c>
    </row>
    <row r="19" spans="1:9" ht="45" customHeight="1">
      <c r="A19" s="80" t="s">
        <v>37</v>
      </c>
      <c r="B19" s="9" t="s">
        <v>149</v>
      </c>
      <c r="C19" s="9">
        <v>551</v>
      </c>
      <c r="D19" s="8" t="s">
        <v>2</v>
      </c>
      <c r="E19" s="8"/>
      <c r="F19" s="8"/>
      <c r="G19" s="10">
        <f>G20+G29</f>
        <v>5440158</v>
      </c>
      <c r="H19" s="10">
        <f>H20+H29</f>
        <v>4931388</v>
      </c>
      <c r="I19" s="10">
        <f>I20+I29</f>
        <v>4947204</v>
      </c>
    </row>
    <row r="20" spans="1:9" ht="33" customHeight="1">
      <c r="A20" s="80" t="s">
        <v>38</v>
      </c>
      <c r="B20" s="9" t="s">
        <v>271</v>
      </c>
      <c r="C20" s="9">
        <v>551</v>
      </c>
      <c r="D20" s="8" t="s">
        <v>2</v>
      </c>
      <c r="E20" s="8" t="s">
        <v>174</v>
      </c>
      <c r="F20" s="8"/>
      <c r="G20" s="6">
        <f>G21+G25</f>
        <v>31764</v>
      </c>
      <c r="H20" s="6">
        <f>H21+H25</f>
        <v>24779</v>
      </c>
      <c r="I20" s="6">
        <f>I21+I25</f>
        <v>24779</v>
      </c>
    </row>
    <row r="21" spans="1:9" ht="33" customHeight="1">
      <c r="A21" s="80" t="s">
        <v>49</v>
      </c>
      <c r="B21" s="9" t="s">
        <v>276</v>
      </c>
      <c r="C21" s="9">
        <v>551</v>
      </c>
      <c r="D21" s="8" t="s">
        <v>2</v>
      </c>
      <c r="E21" s="8" t="s">
        <v>175</v>
      </c>
      <c r="F21" s="8"/>
      <c r="G21" s="6">
        <f aca="true" t="shared" si="2" ref="G21:I23">G22</f>
        <v>21985</v>
      </c>
      <c r="H21" s="6">
        <f t="shared" si="2"/>
        <v>15000</v>
      </c>
      <c r="I21" s="6">
        <f t="shared" si="2"/>
        <v>15000</v>
      </c>
    </row>
    <row r="22" spans="1:9" ht="55.5" customHeight="1">
      <c r="A22" s="80" t="s">
        <v>51</v>
      </c>
      <c r="B22" s="9" t="s">
        <v>274</v>
      </c>
      <c r="C22" s="9">
        <v>551</v>
      </c>
      <c r="D22" s="8" t="s">
        <v>2</v>
      </c>
      <c r="E22" s="8" t="s">
        <v>175</v>
      </c>
      <c r="F22" s="8"/>
      <c r="G22" s="6">
        <f t="shared" si="2"/>
        <v>21985</v>
      </c>
      <c r="H22" s="6">
        <f t="shared" si="2"/>
        <v>15000</v>
      </c>
      <c r="I22" s="6">
        <f t="shared" si="2"/>
        <v>15000</v>
      </c>
    </row>
    <row r="23" spans="1:9" ht="33" customHeight="1">
      <c r="A23" s="80" t="s">
        <v>52</v>
      </c>
      <c r="B23" s="7" t="s">
        <v>122</v>
      </c>
      <c r="C23" s="7">
        <v>551</v>
      </c>
      <c r="D23" s="8" t="s">
        <v>2</v>
      </c>
      <c r="E23" s="8" t="s">
        <v>175</v>
      </c>
      <c r="F23" s="8" t="s">
        <v>113</v>
      </c>
      <c r="G23" s="6">
        <f t="shared" si="2"/>
        <v>21985</v>
      </c>
      <c r="H23" s="6">
        <f t="shared" si="2"/>
        <v>15000</v>
      </c>
      <c r="I23" s="10">
        <f t="shared" si="2"/>
        <v>15000</v>
      </c>
    </row>
    <row r="24" spans="1:9" ht="33" customHeight="1">
      <c r="A24" s="80" t="s">
        <v>53</v>
      </c>
      <c r="B24" s="7" t="s">
        <v>145</v>
      </c>
      <c r="C24" s="7">
        <v>551</v>
      </c>
      <c r="D24" s="8" t="s">
        <v>2</v>
      </c>
      <c r="E24" s="8" t="s">
        <v>333</v>
      </c>
      <c r="F24" s="8" t="s">
        <v>144</v>
      </c>
      <c r="G24" s="6">
        <f>15000+6985</f>
        <v>21985</v>
      </c>
      <c r="H24" s="6">
        <v>15000</v>
      </c>
      <c r="I24" s="10">
        <v>15000</v>
      </c>
    </row>
    <row r="25" spans="1:9" ht="18" customHeight="1">
      <c r="A25" s="80" t="s">
        <v>334</v>
      </c>
      <c r="B25" s="60" t="s">
        <v>272</v>
      </c>
      <c r="C25" s="9">
        <v>551</v>
      </c>
      <c r="D25" s="8" t="s">
        <v>2</v>
      </c>
      <c r="E25" s="8" t="s">
        <v>175</v>
      </c>
      <c r="F25" s="8"/>
      <c r="G25" s="6">
        <f>G28</f>
        <v>9779</v>
      </c>
      <c r="H25" s="6">
        <f>H28</f>
        <v>9779</v>
      </c>
      <c r="I25" s="6">
        <f>I28</f>
        <v>9779</v>
      </c>
    </row>
    <row r="26" spans="1:9" ht="95.25" customHeight="1">
      <c r="A26" s="80" t="s">
        <v>335</v>
      </c>
      <c r="B26" s="7" t="s">
        <v>273</v>
      </c>
      <c r="C26" s="7">
        <v>551</v>
      </c>
      <c r="D26" s="8" t="s">
        <v>2</v>
      </c>
      <c r="E26" s="8" t="s">
        <v>176</v>
      </c>
      <c r="F26" s="8"/>
      <c r="G26" s="6">
        <f aca="true" t="shared" si="3" ref="G26:I27">G27</f>
        <v>9779</v>
      </c>
      <c r="H26" s="6">
        <f t="shared" si="3"/>
        <v>9779</v>
      </c>
      <c r="I26" s="10">
        <f t="shared" si="3"/>
        <v>9779</v>
      </c>
    </row>
    <row r="27" spans="1:9" ht="19.5" customHeight="1">
      <c r="A27" s="80" t="s">
        <v>336</v>
      </c>
      <c r="B27" s="7" t="s">
        <v>206</v>
      </c>
      <c r="C27" s="7">
        <v>551</v>
      </c>
      <c r="D27" s="8" t="s">
        <v>2</v>
      </c>
      <c r="E27" s="8" t="s">
        <v>176</v>
      </c>
      <c r="F27" s="8" t="s">
        <v>100</v>
      </c>
      <c r="G27" s="6">
        <f t="shared" si="3"/>
        <v>9779</v>
      </c>
      <c r="H27" s="6">
        <f t="shared" si="3"/>
        <v>9779</v>
      </c>
      <c r="I27" s="10">
        <f t="shared" si="3"/>
        <v>9779</v>
      </c>
    </row>
    <row r="28" spans="1:9" ht="17.25" customHeight="1">
      <c r="A28" s="80" t="s">
        <v>146</v>
      </c>
      <c r="B28" s="7" t="s">
        <v>251</v>
      </c>
      <c r="C28" s="7">
        <v>551</v>
      </c>
      <c r="D28" s="8" t="s">
        <v>2</v>
      </c>
      <c r="E28" s="8" t="s">
        <v>176</v>
      </c>
      <c r="F28" s="8" t="s">
        <v>250</v>
      </c>
      <c r="G28" s="6">
        <v>9779</v>
      </c>
      <c r="H28" s="6">
        <v>9779</v>
      </c>
      <c r="I28" s="10">
        <v>9779</v>
      </c>
    </row>
    <row r="29" spans="1:9" ht="16.5" customHeight="1">
      <c r="A29" s="80" t="s">
        <v>242</v>
      </c>
      <c r="B29" s="7" t="s">
        <v>43</v>
      </c>
      <c r="C29" s="9">
        <v>551</v>
      </c>
      <c r="D29" s="8" t="s">
        <v>2</v>
      </c>
      <c r="E29" s="8" t="s">
        <v>171</v>
      </c>
      <c r="F29" s="8"/>
      <c r="G29" s="6">
        <f>G31</f>
        <v>5408394</v>
      </c>
      <c r="H29" s="6">
        <f>H31</f>
        <v>4906609</v>
      </c>
      <c r="I29" s="6">
        <f>I31</f>
        <v>4922425</v>
      </c>
    </row>
    <row r="30" spans="1:9" ht="16.5" customHeight="1">
      <c r="A30" s="80" t="s">
        <v>243</v>
      </c>
      <c r="B30" s="7" t="s">
        <v>228</v>
      </c>
      <c r="C30" s="7">
        <v>551</v>
      </c>
      <c r="D30" s="8" t="s">
        <v>2</v>
      </c>
      <c r="E30" s="8" t="s">
        <v>177</v>
      </c>
      <c r="F30" s="8"/>
      <c r="G30" s="6">
        <f>G31</f>
        <v>5408394</v>
      </c>
      <c r="H30" s="6">
        <f>H31</f>
        <v>4906609</v>
      </c>
      <c r="I30" s="6">
        <f>I31</f>
        <v>4922425</v>
      </c>
    </row>
    <row r="31" spans="1:9" ht="45" customHeight="1">
      <c r="A31" s="80" t="s">
        <v>244</v>
      </c>
      <c r="B31" s="9" t="s">
        <v>205</v>
      </c>
      <c r="C31" s="9">
        <v>551</v>
      </c>
      <c r="D31" s="8" t="s">
        <v>2</v>
      </c>
      <c r="E31" s="8" t="s">
        <v>173</v>
      </c>
      <c r="F31" s="8"/>
      <c r="G31" s="6">
        <f>G32+G35+G36</f>
        <v>5408394</v>
      </c>
      <c r="H31" s="6">
        <f>H32+H35+H36</f>
        <v>4906609</v>
      </c>
      <c r="I31" s="6">
        <f>I32+I35+I36</f>
        <v>4922425</v>
      </c>
    </row>
    <row r="32" spans="1:9" ht="52.5" customHeight="1">
      <c r="A32" s="80" t="s">
        <v>245</v>
      </c>
      <c r="B32" s="9" t="s">
        <v>45</v>
      </c>
      <c r="C32" s="9">
        <v>551</v>
      </c>
      <c r="D32" s="8" t="s">
        <v>2</v>
      </c>
      <c r="E32" s="8" t="s">
        <v>173</v>
      </c>
      <c r="F32" s="8" t="s">
        <v>46</v>
      </c>
      <c r="G32" s="6">
        <f>G33</f>
        <v>4090383</v>
      </c>
      <c r="H32" s="6">
        <f>H33</f>
        <v>4080381</v>
      </c>
      <c r="I32" s="6">
        <f>I33</f>
        <v>4080381</v>
      </c>
    </row>
    <row r="33" spans="1:9" ht="31.5" customHeight="1">
      <c r="A33" s="80" t="s">
        <v>246</v>
      </c>
      <c r="B33" s="9" t="s">
        <v>204</v>
      </c>
      <c r="C33" s="9">
        <v>551</v>
      </c>
      <c r="D33" s="8" t="s">
        <v>2</v>
      </c>
      <c r="E33" s="8" t="s">
        <v>173</v>
      </c>
      <c r="F33" s="8" t="s">
        <v>48</v>
      </c>
      <c r="G33" s="6">
        <v>4090383</v>
      </c>
      <c r="H33" s="6">
        <f>3133984+946397</f>
        <v>4080381</v>
      </c>
      <c r="I33" s="6">
        <v>4080381</v>
      </c>
    </row>
    <row r="34" spans="1:9" ht="32.25" customHeight="1">
      <c r="A34" s="80" t="s">
        <v>247</v>
      </c>
      <c r="B34" s="9" t="s">
        <v>269</v>
      </c>
      <c r="C34" s="9">
        <v>551</v>
      </c>
      <c r="D34" s="8" t="s">
        <v>2</v>
      </c>
      <c r="E34" s="8" t="s">
        <v>173</v>
      </c>
      <c r="F34" s="8" t="s">
        <v>55</v>
      </c>
      <c r="G34" s="6">
        <f>G35</f>
        <v>1295411</v>
      </c>
      <c r="H34" s="6">
        <f>H35</f>
        <v>803628</v>
      </c>
      <c r="I34" s="6">
        <f>I35</f>
        <v>819444</v>
      </c>
    </row>
    <row r="35" spans="1:9" ht="26.25" customHeight="1">
      <c r="A35" s="80" t="s">
        <v>225</v>
      </c>
      <c r="B35" s="9" t="s">
        <v>56</v>
      </c>
      <c r="C35" s="9">
        <v>551</v>
      </c>
      <c r="D35" s="8" t="s">
        <v>2</v>
      </c>
      <c r="E35" s="8" t="s">
        <v>173</v>
      </c>
      <c r="F35" s="8" t="s">
        <v>41</v>
      </c>
      <c r="G35" s="6">
        <f>1298411-3000</f>
        <v>1295411</v>
      </c>
      <c r="H35" s="6">
        <v>803628</v>
      </c>
      <c r="I35" s="10">
        <v>819444</v>
      </c>
    </row>
    <row r="36" spans="1:9" ht="55.5" customHeight="1">
      <c r="A36" s="80" t="s">
        <v>226</v>
      </c>
      <c r="B36" s="11" t="s">
        <v>227</v>
      </c>
      <c r="C36" s="9">
        <v>551</v>
      </c>
      <c r="D36" s="8" t="s">
        <v>2</v>
      </c>
      <c r="E36" s="8" t="s">
        <v>203</v>
      </c>
      <c r="F36" s="8"/>
      <c r="G36" s="12">
        <f aca="true" t="shared" si="4" ref="G36:I37">G37</f>
        <v>22600</v>
      </c>
      <c r="H36" s="6">
        <f t="shared" si="4"/>
        <v>22600</v>
      </c>
      <c r="I36" s="10">
        <f t="shared" si="4"/>
        <v>22600</v>
      </c>
    </row>
    <row r="37" spans="1:9" ht="36.75" customHeight="1">
      <c r="A37" s="80" t="s">
        <v>210</v>
      </c>
      <c r="B37" s="9" t="s">
        <v>269</v>
      </c>
      <c r="C37" s="9">
        <v>551</v>
      </c>
      <c r="D37" s="8" t="s">
        <v>2</v>
      </c>
      <c r="E37" s="8" t="s">
        <v>203</v>
      </c>
      <c r="F37" s="8" t="s">
        <v>55</v>
      </c>
      <c r="G37" s="12">
        <f t="shared" si="4"/>
        <v>22600</v>
      </c>
      <c r="H37" s="6">
        <f t="shared" si="4"/>
        <v>22600</v>
      </c>
      <c r="I37" s="10">
        <f t="shared" si="4"/>
        <v>22600</v>
      </c>
    </row>
    <row r="38" spans="1:9" ht="30.75" customHeight="1">
      <c r="A38" s="80" t="s">
        <v>337</v>
      </c>
      <c r="B38" s="9" t="s">
        <v>56</v>
      </c>
      <c r="C38" s="9">
        <v>551</v>
      </c>
      <c r="D38" s="8" t="s">
        <v>2</v>
      </c>
      <c r="E38" s="8" t="s">
        <v>203</v>
      </c>
      <c r="F38" s="8" t="s">
        <v>41</v>
      </c>
      <c r="G38" s="12">
        <v>22600</v>
      </c>
      <c r="H38" s="6">
        <v>22600</v>
      </c>
      <c r="I38" s="10">
        <v>22600</v>
      </c>
    </row>
    <row r="39" spans="1:9" ht="18" customHeight="1">
      <c r="A39" s="80" t="s">
        <v>338</v>
      </c>
      <c r="B39" s="91" t="s">
        <v>365</v>
      </c>
      <c r="C39" s="9">
        <v>551</v>
      </c>
      <c r="D39" s="8" t="s">
        <v>29</v>
      </c>
      <c r="E39" s="8"/>
      <c r="F39" s="8"/>
      <c r="G39" s="12">
        <f>G40</f>
        <v>12000.28</v>
      </c>
      <c r="H39" s="6">
        <v>0</v>
      </c>
      <c r="I39" s="10">
        <v>0</v>
      </c>
    </row>
    <row r="40" spans="1:9" ht="30.75" customHeight="1">
      <c r="A40" s="80" t="s">
        <v>147</v>
      </c>
      <c r="B40" s="7" t="s">
        <v>43</v>
      </c>
      <c r="C40" s="9">
        <v>551</v>
      </c>
      <c r="D40" s="8" t="s">
        <v>29</v>
      </c>
      <c r="E40" s="8" t="s">
        <v>171</v>
      </c>
      <c r="F40" s="8"/>
      <c r="G40" s="12">
        <f>G41</f>
        <v>12000.28</v>
      </c>
      <c r="H40" s="6">
        <v>0</v>
      </c>
      <c r="I40" s="10">
        <v>0</v>
      </c>
    </row>
    <row r="41" spans="1:9" ht="30.75" customHeight="1">
      <c r="A41" s="80" t="s">
        <v>148</v>
      </c>
      <c r="B41" s="9" t="s">
        <v>207</v>
      </c>
      <c r="C41" s="9">
        <v>551</v>
      </c>
      <c r="D41" s="8" t="s">
        <v>29</v>
      </c>
      <c r="E41" s="8" t="s">
        <v>177</v>
      </c>
      <c r="F41" s="8"/>
      <c r="G41" s="12">
        <f>G42</f>
        <v>12000.28</v>
      </c>
      <c r="H41" s="6">
        <v>0</v>
      </c>
      <c r="I41" s="10">
        <v>0</v>
      </c>
    </row>
    <row r="42" spans="1:9" ht="30.75" customHeight="1">
      <c r="A42" s="80" t="s">
        <v>57</v>
      </c>
      <c r="B42" s="9" t="s">
        <v>366</v>
      </c>
      <c r="C42" s="9">
        <v>551</v>
      </c>
      <c r="D42" s="8" t="s">
        <v>29</v>
      </c>
      <c r="E42" s="8" t="s">
        <v>367</v>
      </c>
      <c r="F42" s="8"/>
      <c r="G42" s="12">
        <f>G43</f>
        <v>12000.28</v>
      </c>
      <c r="H42" s="6">
        <v>0</v>
      </c>
      <c r="I42" s="10"/>
    </row>
    <row r="43" spans="1:9" ht="30.75" customHeight="1">
      <c r="A43" s="80" t="s">
        <v>58</v>
      </c>
      <c r="B43" s="9" t="s">
        <v>122</v>
      </c>
      <c r="C43" s="9">
        <v>551</v>
      </c>
      <c r="D43" s="8" t="s">
        <v>29</v>
      </c>
      <c r="E43" s="8" t="s">
        <v>367</v>
      </c>
      <c r="F43" s="8" t="s">
        <v>113</v>
      </c>
      <c r="G43" s="12">
        <f>G44</f>
        <v>12000.28</v>
      </c>
      <c r="H43" s="6">
        <v>0</v>
      </c>
      <c r="I43" s="10">
        <v>0</v>
      </c>
    </row>
    <row r="44" spans="1:9" ht="90" customHeight="1">
      <c r="A44" s="80" t="s">
        <v>59</v>
      </c>
      <c r="B44" s="92" t="s">
        <v>368</v>
      </c>
      <c r="C44" s="9">
        <v>551</v>
      </c>
      <c r="D44" s="8" t="s">
        <v>29</v>
      </c>
      <c r="E44" s="8" t="s">
        <v>367</v>
      </c>
      <c r="F44" s="8" t="s">
        <v>369</v>
      </c>
      <c r="G44" s="12">
        <v>12000.28</v>
      </c>
      <c r="H44" s="6">
        <v>0</v>
      </c>
      <c r="I44" s="10">
        <v>0</v>
      </c>
    </row>
    <row r="45" spans="1:9" ht="12" customHeight="1">
      <c r="A45" s="80" t="s">
        <v>338</v>
      </c>
      <c r="B45" s="9" t="s">
        <v>21</v>
      </c>
      <c r="C45" s="9">
        <v>551</v>
      </c>
      <c r="D45" s="8" t="s">
        <v>28</v>
      </c>
      <c r="E45" s="8"/>
      <c r="F45" s="8"/>
      <c r="G45" s="6">
        <f aca="true" t="shared" si="5" ref="G45:I47">G46</f>
        <v>30000</v>
      </c>
      <c r="H45" s="6">
        <f t="shared" si="5"/>
        <v>30000</v>
      </c>
      <c r="I45" s="10">
        <f t="shared" si="5"/>
        <v>30000</v>
      </c>
    </row>
    <row r="46" spans="1:9" ht="15" customHeight="1">
      <c r="A46" s="80" t="s">
        <v>147</v>
      </c>
      <c r="B46" s="7" t="s">
        <v>43</v>
      </c>
      <c r="C46" s="9">
        <v>551</v>
      </c>
      <c r="D46" s="8" t="s">
        <v>28</v>
      </c>
      <c r="E46" s="8" t="s">
        <v>171</v>
      </c>
      <c r="F46" s="8"/>
      <c r="G46" s="6">
        <f t="shared" si="5"/>
        <v>30000</v>
      </c>
      <c r="H46" s="6">
        <f t="shared" si="5"/>
        <v>30000</v>
      </c>
      <c r="I46" s="10">
        <f t="shared" si="5"/>
        <v>30000</v>
      </c>
    </row>
    <row r="47" spans="1:9" ht="25.5" customHeight="1">
      <c r="A47" s="80" t="s">
        <v>148</v>
      </c>
      <c r="B47" s="9" t="s">
        <v>207</v>
      </c>
      <c r="C47" s="9">
        <v>551</v>
      </c>
      <c r="D47" s="8" t="s">
        <v>28</v>
      </c>
      <c r="E47" s="8" t="s">
        <v>177</v>
      </c>
      <c r="F47" s="8"/>
      <c r="G47" s="6">
        <f t="shared" si="5"/>
        <v>30000</v>
      </c>
      <c r="H47" s="6">
        <f t="shared" si="5"/>
        <v>30000</v>
      </c>
      <c r="I47" s="10">
        <f t="shared" si="5"/>
        <v>30000</v>
      </c>
    </row>
    <row r="48" spans="1:9" ht="25.5" customHeight="1">
      <c r="A48" s="80" t="s">
        <v>57</v>
      </c>
      <c r="B48" s="9" t="s">
        <v>208</v>
      </c>
      <c r="C48" s="9">
        <v>551</v>
      </c>
      <c r="D48" s="8" t="s">
        <v>28</v>
      </c>
      <c r="E48" s="8" t="s">
        <v>178</v>
      </c>
      <c r="F48" s="8"/>
      <c r="G48" s="6">
        <f>G50</f>
        <v>30000</v>
      </c>
      <c r="H48" s="6">
        <f>H50</f>
        <v>30000</v>
      </c>
      <c r="I48" s="10">
        <f>I50</f>
        <v>30000</v>
      </c>
    </row>
    <row r="49" spans="1:9" ht="25.5" customHeight="1">
      <c r="A49" s="80" t="s">
        <v>58</v>
      </c>
      <c r="B49" s="9" t="s">
        <v>122</v>
      </c>
      <c r="C49" s="9">
        <v>551</v>
      </c>
      <c r="D49" s="8" t="s">
        <v>28</v>
      </c>
      <c r="E49" s="8" t="s">
        <v>178</v>
      </c>
      <c r="F49" s="8" t="s">
        <v>113</v>
      </c>
      <c r="G49" s="6">
        <f>G50</f>
        <v>30000</v>
      </c>
      <c r="H49" s="6">
        <f>H50</f>
        <v>30000</v>
      </c>
      <c r="I49" s="6">
        <f>I50</f>
        <v>30000</v>
      </c>
    </row>
    <row r="50" spans="1:9" ht="24.75" customHeight="1">
      <c r="A50" s="80" t="s">
        <v>59</v>
      </c>
      <c r="B50" s="9" t="s">
        <v>220</v>
      </c>
      <c r="C50" s="9">
        <v>551</v>
      </c>
      <c r="D50" s="8" t="s">
        <v>28</v>
      </c>
      <c r="E50" s="8" t="s">
        <v>178</v>
      </c>
      <c r="F50" s="8" t="s">
        <v>219</v>
      </c>
      <c r="G50" s="6">
        <v>30000</v>
      </c>
      <c r="H50" s="6">
        <v>30000</v>
      </c>
      <c r="I50" s="10">
        <v>30000</v>
      </c>
    </row>
    <row r="51" spans="1:9" ht="18" customHeight="1">
      <c r="A51" s="80" t="s">
        <v>60</v>
      </c>
      <c r="B51" s="9" t="s">
        <v>130</v>
      </c>
      <c r="C51" s="9">
        <v>551</v>
      </c>
      <c r="D51" s="8" t="s">
        <v>29</v>
      </c>
      <c r="E51" s="8"/>
      <c r="F51" s="8"/>
      <c r="G51" s="6">
        <f>G52</f>
        <v>675314.52</v>
      </c>
      <c r="H51" s="6">
        <f>H52</f>
        <v>636400</v>
      </c>
      <c r="I51" s="6">
        <f>I52</f>
        <v>643400</v>
      </c>
    </row>
    <row r="52" spans="1:9" ht="39" customHeight="1">
      <c r="A52" s="80" t="s">
        <v>248</v>
      </c>
      <c r="B52" s="9" t="s">
        <v>275</v>
      </c>
      <c r="C52" s="9">
        <v>551</v>
      </c>
      <c r="D52" s="8" t="s">
        <v>29</v>
      </c>
      <c r="E52" s="8" t="s">
        <v>179</v>
      </c>
      <c r="F52" s="8"/>
      <c r="G52" s="6">
        <f>G53+G69+G76+G62</f>
        <v>675314.52</v>
      </c>
      <c r="H52" s="6">
        <f>H53+H69+H76</f>
        <v>636400</v>
      </c>
      <c r="I52" s="6">
        <f>I53+I69+I76</f>
        <v>643400</v>
      </c>
    </row>
    <row r="53" spans="1:9" ht="26.25" customHeight="1">
      <c r="A53" s="80" t="s">
        <v>61</v>
      </c>
      <c r="B53" s="9" t="s">
        <v>276</v>
      </c>
      <c r="C53" s="9">
        <v>551</v>
      </c>
      <c r="D53" s="8" t="s">
        <v>29</v>
      </c>
      <c r="E53" s="8" t="s">
        <v>180</v>
      </c>
      <c r="F53" s="8"/>
      <c r="G53" s="6">
        <f>G54+G57+G63+G66</f>
        <v>557914.52</v>
      </c>
      <c r="H53" s="6">
        <f>H54+H57+H63+H66</f>
        <v>614000</v>
      </c>
      <c r="I53" s="6">
        <f>I54+I57+I63+I66</f>
        <v>621000</v>
      </c>
    </row>
    <row r="54" spans="1:9" ht="71.25" customHeight="1">
      <c r="A54" s="80" t="s">
        <v>62</v>
      </c>
      <c r="B54" s="9" t="s">
        <v>277</v>
      </c>
      <c r="C54" s="9">
        <v>551</v>
      </c>
      <c r="D54" s="8" t="s">
        <v>29</v>
      </c>
      <c r="E54" s="8" t="s">
        <v>181</v>
      </c>
      <c r="F54" s="8"/>
      <c r="G54" s="6">
        <f>G55</f>
        <v>320830.51999999996</v>
      </c>
      <c r="H54" s="6">
        <f aca="true" t="shared" si="6" ref="G54:I55">H55</f>
        <v>420000</v>
      </c>
      <c r="I54" s="6">
        <f t="shared" si="6"/>
        <v>425000</v>
      </c>
    </row>
    <row r="55" spans="1:9" ht="27" customHeight="1">
      <c r="A55" s="80" t="s">
        <v>65</v>
      </c>
      <c r="B55" s="9" t="s">
        <v>269</v>
      </c>
      <c r="C55" s="9">
        <v>551</v>
      </c>
      <c r="D55" s="8" t="s">
        <v>29</v>
      </c>
      <c r="E55" s="8" t="s">
        <v>181</v>
      </c>
      <c r="F55" s="8" t="s">
        <v>55</v>
      </c>
      <c r="G55" s="6">
        <f t="shared" si="6"/>
        <v>320830.51999999996</v>
      </c>
      <c r="H55" s="6">
        <f t="shared" si="6"/>
        <v>420000</v>
      </c>
      <c r="I55" s="6">
        <f t="shared" si="6"/>
        <v>425000</v>
      </c>
    </row>
    <row r="56" spans="1:9" ht="27" customHeight="1">
      <c r="A56" s="80" t="s">
        <v>66</v>
      </c>
      <c r="B56" s="9" t="s">
        <v>56</v>
      </c>
      <c r="C56" s="9">
        <v>551</v>
      </c>
      <c r="D56" s="8" t="s">
        <v>29</v>
      </c>
      <c r="E56" s="8" t="s">
        <v>181</v>
      </c>
      <c r="F56" s="8" t="s">
        <v>41</v>
      </c>
      <c r="G56" s="6">
        <f>415850-75000-8019.2-12000.28</f>
        <v>320830.51999999996</v>
      </c>
      <c r="H56" s="6">
        <v>420000</v>
      </c>
      <c r="I56" s="6">
        <v>425000</v>
      </c>
    </row>
    <row r="57" spans="1:9" ht="84" customHeight="1">
      <c r="A57" s="80" t="s">
        <v>67</v>
      </c>
      <c r="B57" s="9" t="s">
        <v>279</v>
      </c>
      <c r="C57" s="9">
        <v>551</v>
      </c>
      <c r="D57" s="8" t="s">
        <v>29</v>
      </c>
      <c r="E57" s="8" t="s">
        <v>182</v>
      </c>
      <c r="F57" s="8"/>
      <c r="G57" s="6">
        <f>G59</f>
        <v>37000</v>
      </c>
      <c r="H57" s="6">
        <f>H59</f>
        <v>38000</v>
      </c>
      <c r="I57" s="6">
        <f>I59</f>
        <v>40000</v>
      </c>
    </row>
    <row r="58" spans="1:9" ht="29.25" customHeight="1">
      <c r="A58" s="80" t="s">
        <v>339</v>
      </c>
      <c r="B58" s="9" t="s">
        <v>278</v>
      </c>
      <c r="C58" s="9">
        <v>551</v>
      </c>
      <c r="D58" s="8" t="s">
        <v>29</v>
      </c>
      <c r="E58" s="8" t="s">
        <v>182</v>
      </c>
      <c r="F58" s="8" t="s">
        <v>55</v>
      </c>
      <c r="G58" s="6">
        <f>G59</f>
        <v>37000</v>
      </c>
      <c r="H58" s="6">
        <f>H59</f>
        <v>38000</v>
      </c>
      <c r="I58" s="6">
        <f>I59</f>
        <v>40000</v>
      </c>
    </row>
    <row r="59" spans="1:9" ht="27" customHeight="1">
      <c r="A59" s="80" t="s">
        <v>340</v>
      </c>
      <c r="B59" s="9" t="s">
        <v>56</v>
      </c>
      <c r="C59" s="9">
        <v>551</v>
      </c>
      <c r="D59" s="8" t="s">
        <v>29</v>
      </c>
      <c r="E59" s="8" t="s">
        <v>182</v>
      </c>
      <c r="F59" s="8" t="s">
        <v>41</v>
      </c>
      <c r="G59" s="6">
        <v>37000</v>
      </c>
      <c r="H59" s="6">
        <v>38000</v>
      </c>
      <c r="I59" s="6">
        <v>40000</v>
      </c>
    </row>
    <row r="60" spans="1:9" ht="27" customHeight="1">
      <c r="A60" s="80" t="s">
        <v>158</v>
      </c>
      <c r="B60" s="9" t="s">
        <v>269</v>
      </c>
      <c r="C60" s="9">
        <v>551</v>
      </c>
      <c r="D60" s="8" t="s">
        <v>29</v>
      </c>
      <c r="E60" s="8" t="s">
        <v>182</v>
      </c>
      <c r="F60" s="8"/>
      <c r="G60" s="6">
        <f>G61</f>
        <v>75000</v>
      </c>
      <c r="H60" s="6">
        <v>0</v>
      </c>
      <c r="I60" s="6">
        <v>0</v>
      </c>
    </row>
    <row r="61" spans="1:9" ht="27" customHeight="1">
      <c r="A61" s="80" t="s">
        <v>68</v>
      </c>
      <c r="B61" s="9" t="s">
        <v>56</v>
      </c>
      <c r="C61" s="9">
        <v>551</v>
      </c>
      <c r="D61" s="8" t="s">
        <v>29</v>
      </c>
      <c r="E61" s="8" t="s">
        <v>182</v>
      </c>
      <c r="F61" s="8" t="s">
        <v>113</v>
      </c>
      <c r="G61" s="6">
        <f>G62</f>
        <v>75000</v>
      </c>
      <c r="H61" s="6">
        <v>0</v>
      </c>
      <c r="I61" s="6">
        <v>0</v>
      </c>
    </row>
    <row r="62" spans="1:9" ht="69.75" customHeight="1">
      <c r="A62" s="80" t="s">
        <v>69</v>
      </c>
      <c r="B62" s="9" t="s">
        <v>364</v>
      </c>
      <c r="C62" s="9">
        <v>551</v>
      </c>
      <c r="D62" s="8" t="s">
        <v>29</v>
      </c>
      <c r="E62" s="8" t="s">
        <v>182</v>
      </c>
      <c r="F62" s="8" t="s">
        <v>144</v>
      </c>
      <c r="G62" s="6">
        <v>75000</v>
      </c>
      <c r="H62" s="6">
        <v>0</v>
      </c>
      <c r="I62" s="6">
        <v>0</v>
      </c>
    </row>
    <row r="63" spans="1:9" ht="81" customHeight="1">
      <c r="A63" s="80" t="s">
        <v>254</v>
      </c>
      <c r="B63" s="9" t="s">
        <v>280</v>
      </c>
      <c r="C63" s="9">
        <v>551</v>
      </c>
      <c r="D63" s="8" t="s">
        <v>29</v>
      </c>
      <c r="E63" s="8" t="s">
        <v>183</v>
      </c>
      <c r="F63" s="8"/>
      <c r="G63" s="6">
        <f aca="true" t="shared" si="7" ref="G63:I64">G64</f>
        <v>155084</v>
      </c>
      <c r="H63" s="6">
        <f t="shared" si="7"/>
        <v>156000</v>
      </c>
      <c r="I63" s="6">
        <f t="shared" si="7"/>
        <v>156000</v>
      </c>
    </row>
    <row r="64" spans="1:9" ht="69.75" customHeight="1">
      <c r="A64" s="80" t="s">
        <v>156</v>
      </c>
      <c r="B64" s="9" t="s">
        <v>45</v>
      </c>
      <c r="C64" s="9">
        <v>551</v>
      </c>
      <c r="D64" s="8" t="s">
        <v>29</v>
      </c>
      <c r="E64" s="8" t="s">
        <v>183</v>
      </c>
      <c r="F64" s="8" t="s">
        <v>46</v>
      </c>
      <c r="G64" s="6">
        <f t="shared" si="7"/>
        <v>155084</v>
      </c>
      <c r="H64" s="6">
        <f t="shared" si="7"/>
        <v>156000</v>
      </c>
      <c r="I64" s="6">
        <f t="shared" si="7"/>
        <v>156000</v>
      </c>
    </row>
    <row r="65" spans="1:9" ht="17.25" customHeight="1">
      <c r="A65" s="80" t="s">
        <v>157</v>
      </c>
      <c r="B65" s="9" t="s">
        <v>229</v>
      </c>
      <c r="C65" s="9">
        <v>551</v>
      </c>
      <c r="D65" s="8" t="s">
        <v>29</v>
      </c>
      <c r="E65" s="8" t="s">
        <v>183</v>
      </c>
      <c r="F65" s="8" t="s">
        <v>131</v>
      </c>
      <c r="G65" s="6">
        <f>155084</f>
        <v>155084</v>
      </c>
      <c r="H65" s="6">
        <v>156000</v>
      </c>
      <c r="I65" s="6">
        <v>156000</v>
      </c>
    </row>
    <row r="66" spans="1:9" ht="71.25" customHeight="1">
      <c r="A66" s="80" t="s">
        <v>158</v>
      </c>
      <c r="B66" s="9" t="s">
        <v>279</v>
      </c>
      <c r="C66" s="9">
        <v>551</v>
      </c>
      <c r="D66" s="8" t="s">
        <v>29</v>
      </c>
      <c r="E66" s="8" t="s">
        <v>343</v>
      </c>
      <c r="F66" s="8"/>
      <c r="G66" s="6">
        <f>G67</f>
        <v>45000</v>
      </c>
      <c r="H66" s="6">
        <v>0</v>
      </c>
      <c r="I66" s="6"/>
    </row>
    <row r="67" spans="1:9" ht="47.25" customHeight="1">
      <c r="A67" s="80" t="s">
        <v>68</v>
      </c>
      <c r="B67" s="9" t="s">
        <v>278</v>
      </c>
      <c r="C67" s="9">
        <v>551</v>
      </c>
      <c r="D67" s="8" t="s">
        <v>29</v>
      </c>
      <c r="E67" s="8" t="s">
        <v>344</v>
      </c>
      <c r="F67" s="8" t="s">
        <v>55</v>
      </c>
      <c r="G67" s="6">
        <f>G68</f>
        <v>45000</v>
      </c>
      <c r="H67" s="6">
        <v>0</v>
      </c>
      <c r="I67" s="6">
        <v>0</v>
      </c>
    </row>
    <row r="68" spans="1:9" ht="48" customHeight="1">
      <c r="A68" s="80" t="s">
        <v>69</v>
      </c>
      <c r="B68" s="9" t="s">
        <v>56</v>
      </c>
      <c r="C68" s="9">
        <v>551</v>
      </c>
      <c r="D68" s="8" t="s">
        <v>29</v>
      </c>
      <c r="E68" s="8" t="s">
        <v>345</v>
      </c>
      <c r="F68" s="8" t="s">
        <v>41</v>
      </c>
      <c r="G68" s="6">
        <v>45000</v>
      </c>
      <c r="H68" s="6">
        <v>0</v>
      </c>
      <c r="I68" s="6">
        <v>0</v>
      </c>
    </row>
    <row r="69" spans="1:9" ht="44.25" customHeight="1">
      <c r="A69" s="80" t="s">
        <v>70</v>
      </c>
      <c r="B69" s="9" t="s">
        <v>332</v>
      </c>
      <c r="C69" s="9">
        <v>551</v>
      </c>
      <c r="D69" s="8" t="s">
        <v>29</v>
      </c>
      <c r="E69" s="8" t="s">
        <v>184</v>
      </c>
      <c r="F69" s="8"/>
      <c r="G69" s="6">
        <f>G70+G73</f>
        <v>22400</v>
      </c>
      <c r="H69" s="6">
        <f>H70+H73</f>
        <v>2400</v>
      </c>
      <c r="I69" s="6">
        <f>I70+I73</f>
        <v>2400</v>
      </c>
    </row>
    <row r="70" spans="1:9" ht="101.25" customHeight="1">
      <c r="A70" s="80" t="s">
        <v>71</v>
      </c>
      <c r="B70" s="13" t="s">
        <v>281</v>
      </c>
      <c r="C70" s="7">
        <v>551</v>
      </c>
      <c r="D70" s="8" t="s">
        <v>29</v>
      </c>
      <c r="E70" s="8" t="s">
        <v>185</v>
      </c>
      <c r="F70" s="8"/>
      <c r="G70" s="6">
        <f aca="true" t="shared" si="8" ref="G70:I71">G71</f>
        <v>2400</v>
      </c>
      <c r="H70" s="6">
        <f t="shared" si="8"/>
        <v>2400</v>
      </c>
      <c r="I70" s="6">
        <f t="shared" si="8"/>
        <v>2400</v>
      </c>
    </row>
    <row r="71" spans="1:9" ht="26.25" customHeight="1">
      <c r="A71" s="80" t="s">
        <v>159</v>
      </c>
      <c r="B71" s="9" t="s">
        <v>269</v>
      </c>
      <c r="C71" s="14">
        <v>551</v>
      </c>
      <c r="D71" s="15" t="s">
        <v>29</v>
      </c>
      <c r="E71" s="15" t="s">
        <v>185</v>
      </c>
      <c r="F71" s="15" t="s">
        <v>55</v>
      </c>
      <c r="G71" s="16">
        <f t="shared" si="8"/>
        <v>2400</v>
      </c>
      <c r="H71" s="16">
        <f t="shared" si="8"/>
        <v>2400</v>
      </c>
      <c r="I71" s="16">
        <f t="shared" si="8"/>
        <v>2400</v>
      </c>
    </row>
    <row r="72" spans="1:9" ht="33" customHeight="1">
      <c r="A72" s="80" t="s">
        <v>160</v>
      </c>
      <c r="B72" s="9" t="s">
        <v>56</v>
      </c>
      <c r="C72" s="14">
        <v>551</v>
      </c>
      <c r="D72" s="15" t="s">
        <v>29</v>
      </c>
      <c r="E72" s="15" t="s">
        <v>185</v>
      </c>
      <c r="F72" s="15" t="s">
        <v>41</v>
      </c>
      <c r="G72" s="16">
        <v>2400</v>
      </c>
      <c r="H72" s="16">
        <v>2400</v>
      </c>
      <c r="I72" s="16">
        <v>2400</v>
      </c>
    </row>
    <row r="73" spans="1:9" ht="87.75" customHeight="1">
      <c r="A73" s="80" t="s">
        <v>161</v>
      </c>
      <c r="B73" s="17" t="s">
        <v>282</v>
      </c>
      <c r="C73" s="7">
        <v>551</v>
      </c>
      <c r="D73" s="8" t="s">
        <v>29</v>
      </c>
      <c r="E73" s="8" t="s">
        <v>221</v>
      </c>
      <c r="F73" s="8"/>
      <c r="G73" s="16">
        <f aca="true" t="shared" si="9" ref="G73:I74">G74</f>
        <v>20000</v>
      </c>
      <c r="H73" s="16">
        <f t="shared" si="9"/>
        <v>0</v>
      </c>
      <c r="I73" s="16">
        <f t="shared" si="9"/>
        <v>0</v>
      </c>
    </row>
    <row r="74" spans="1:9" ht="30" customHeight="1">
      <c r="A74" s="80" t="s">
        <v>72</v>
      </c>
      <c r="B74" s="9" t="s">
        <v>283</v>
      </c>
      <c r="C74" s="14">
        <v>551</v>
      </c>
      <c r="D74" s="18" t="s">
        <v>29</v>
      </c>
      <c r="E74" s="18" t="s">
        <v>221</v>
      </c>
      <c r="F74" s="15" t="s">
        <v>55</v>
      </c>
      <c r="G74" s="16">
        <f t="shared" si="9"/>
        <v>20000</v>
      </c>
      <c r="H74" s="16">
        <f t="shared" si="9"/>
        <v>0</v>
      </c>
      <c r="I74" s="16">
        <f t="shared" si="9"/>
        <v>0</v>
      </c>
    </row>
    <row r="75" spans="1:9" ht="33" customHeight="1">
      <c r="A75" s="80" t="s">
        <v>73</v>
      </c>
      <c r="B75" s="9" t="s">
        <v>56</v>
      </c>
      <c r="C75" s="14">
        <v>551</v>
      </c>
      <c r="D75" s="18" t="s">
        <v>29</v>
      </c>
      <c r="E75" s="18" t="s">
        <v>221</v>
      </c>
      <c r="F75" s="15" t="s">
        <v>41</v>
      </c>
      <c r="G75" s="16">
        <v>20000</v>
      </c>
      <c r="H75" s="16">
        <v>0</v>
      </c>
      <c r="I75" s="16">
        <v>0</v>
      </c>
    </row>
    <row r="76" spans="1:9" ht="33" customHeight="1">
      <c r="A76" s="80" t="s">
        <v>74</v>
      </c>
      <c r="B76" s="60" t="s">
        <v>272</v>
      </c>
      <c r="C76" s="9">
        <v>551</v>
      </c>
      <c r="D76" s="8" t="s">
        <v>29</v>
      </c>
      <c r="E76" s="8" t="s">
        <v>175</v>
      </c>
      <c r="F76" s="8"/>
      <c r="G76" s="6">
        <f aca="true" t="shared" si="10" ref="G76:I77">G77</f>
        <v>20000</v>
      </c>
      <c r="H76" s="6">
        <f t="shared" si="10"/>
        <v>20000</v>
      </c>
      <c r="I76" s="6">
        <f t="shared" si="10"/>
        <v>20000</v>
      </c>
    </row>
    <row r="77" spans="1:9" ht="64.5" customHeight="1">
      <c r="A77" s="80" t="s">
        <v>75</v>
      </c>
      <c r="B77" s="9" t="s">
        <v>331</v>
      </c>
      <c r="C77" s="9">
        <v>551</v>
      </c>
      <c r="D77" s="8" t="s">
        <v>29</v>
      </c>
      <c r="E77" s="8" t="s">
        <v>253</v>
      </c>
      <c r="F77" s="8"/>
      <c r="G77" s="6">
        <f t="shared" si="10"/>
        <v>20000</v>
      </c>
      <c r="H77" s="6">
        <f t="shared" si="10"/>
        <v>20000</v>
      </c>
      <c r="I77" s="6">
        <f t="shared" si="10"/>
        <v>20000</v>
      </c>
    </row>
    <row r="78" spans="1:9" ht="33" customHeight="1">
      <c r="A78" s="80" t="s">
        <v>76</v>
      </c>
      <c r="B78" s="9" t="s">
        <v>269</v>
      </c>
      <c r="C78" s="9">
        <v>551</v>
      </c>
      <c r="D78" s="8" t="s">
        <v>29</v>
      </c>
      <c r="E78" s="8" t="s">
        <v>253</v>
      </c>
      <c r="F78" s="8" t="s">
        <v>55</v>
      </c>
      <c r="G78" s="6">
        <f>G79</f>
        <v>20000</v>
      </c>
      <c r="H78" s="6">
        <f>H79</f>
        <v>20000</v>
      </c>
      <c r="I78" s="6">
        <f>I79</f>
        <v>20000</v>
      </c>
    </row>
    <row r="79" spans="1:9" ht="33" customHeight="1">
      <c r="A79" s="80" t="s">
        <v>77</v>
      </c>
      <c r="B79" s="9" t="s">
        <v>56</v>
      </c>
      <c r="C79" s="9">
        <v>551</v>
      </c>
      <c r="D79" s="8" t="s">
        <v>29</v>
      </c>
      <c r="E79" s="8" t="s">
        <v>253</v>
      </c>
      <c r="F79" s="8" t="s">
        <v>41</v>
      </c>
      <c r="G79" s="6">
        <f>17000+3000</f>
        <v>20000</v>
      </c>
      <c r="H79" s="6">
        <v>20000</v>
      </c>
      <c r="I79" s="6">
        <v>20000</v>
      </c>
    </row>
    <row r="80" spans="1:9" ht="26.25" customHeight="1">
      <c r="A80" s="80" t="s">
        <v>78</v>
      </c>
      <c r="B80" s="9" t="s">
        <v>63</v>
      </c>
      <c r="C80" s="9">
        <v>551</v>
      </c>
      <c r="D80" s="8" t="s">
        <v>64</v>
      </c>
      <c r="E80" s="8"/>
      <c r="F80" s="8"/>
      <c r="G80" s="6">
        <f>G81+G87+G101+G93+G97</f>
        <v>381513.2</v>
      </c>
      <c r="H80" s="6">
        <f>H81+H87+H101</f>
        <v>222400</v>
      </c>
      <c r="I80" s="6">
        <f>I81+I87+I101</f>
        <v>229325</v>
      </c>
    </row>
    <row r="81" spans="1:9" ht="24.75" customHeight="1">
      <c r="A81" s="80" t="s">
        <v>79</v>
      </c>
      <c r="B81" s="9" t="s">
        <v>124</v>
      </c>
      <c r="C81" s="19">
        <v>551</v>
      </c>
      <c r="D81" s="8" t="s">
        <v>7</v>
      </c>
      <c r="E81" s="8"/>
      <c r="F81" s="8"/>
      <c r="G81" s="6">
        <f>G82</f>
        <v>30238</v>
      </c>
      <c r="H81" s="6">
        <f aca="true" t="shared" si="11" ref="G81:I84">H82</f>
        <v>30300</v>
      </c>
      <c r="I81" s="6">
        <f t="shared" si="11"/>
        <v>30400</v>
      </c>
    </row>
    <row r="82" spans="1:9" ht="28.5" customHeight="1">
      <c r="A82" s="80" t="s">
        <v>80</v>
      </c>
      <c r="B82" s="9" t="s">
        <v>275</v>
      </c>
      <c r="C82" s="9">
        <v>551</v>
      </c>
      <c r="D82" s="8" t="s">
        <v>7</v>
      </c>
      <c r="E82" s="8" t="s">
        <v>179</v>
      </c>
      <c r="F82" s="8"/>
      <c r="G82" s="6">
        <f t="shared" si="11"/>
        <v>30238</v>
      </c>
      <c r="H82" s="6">
        <f t="shared" si="11"/>
        <v>30300</v>
      </c>
      <c r="I82" s="6">
        <f t="shared" si="11"/>
        <v>30400</v>
      </c>
    </row>
    <row r="83" spans="1:9" ht="14.25" customHeight="1">
      <c r="A83" s="80" t="s">
        <v>81</v>
      </c>
      <c r="B83" s="9" t="s">
        <v>284</v>
      </c>
      <c r="C83" s="9">
        <v>551</v>
      </c>
      <c r="D83" s="8" t="s">
        <v>7</v>
      </c>
      <c r="E83" s="8" t="s">
        <v>184</v>
      </c>
      <c r="F83" s="8"/>
      <c r="G83" s="6">
        <f t="shared" si="11"/>
        <v>30238</v>
      </c>
      <c r="H83" s="6">
        <f t="shared" si="11"/>
        <v>30300</v>
      </c>
      <c r="I83" s="6">
        <f t="shared" si="11"/>
        <v>30400</v>
      </c>
    </row>
    <row r="84" spans="1:9" ht="40.5" customHeight="1">
      <c r="A84" s="80" t="s">
        <v>83</v>
      </c>
      <c r="B84" s="9" t="s">
        <v>285</v>
      </c>
      <c r="C84" s="9">
        <v>551</v>
      </c>
      <c r="D84" s="8" t="s">
        <v>7</v>
      </c>
      <c r="E84" s="8" t="s">
        <v>186</v>
      </c>
      <c r="F84" s="8"/>
      <c r="G84" s="6">
        <f t="shared" si="11"/>
        <v>30238</v>
      </c>
      <c r="H84" s="6">
        <f>H85</f>
        <v>30300</v>
      </c>
      <c r="I84" s="6">
        <f>I85</f>
        <v>30400</v>
      </c>
    </row>
    <row r="85" spans="1:9" ht="27.75" customHeight="1">
      <c r="A85" s="80" t="s">
        <v>84</v>
      </c>
      <c r="B85" s="9" t="s">
        <v>269</v>
      </c>
      <c r="C85" s="9">
        <v>551</v>
      </c>
      <c r="D85" s="8" t="s">
        <v>7</v>
      </c>
      <c r="E85" s="8" t="s">
        <v>186</v>
      </c>
      <c r="F85" s="8" t="s">
        <v>55</v>
      </c>
      <c r="G85" s="6">
        <f>G86</f>
        <v>30238</v>
      </c>
      <c r="H85" s="6">
        <f>H86</f>
        <v>30300</v>
      </c>
      <c r="I85" s="10">
        <f>I86</f>
        <v>30400</v>
      </c>
    </row>
    <row r="86" spans="1:9" ht="29.25" customHeight="1">
      <c r="A86" s="80" t="s">
        <v>85</v>
      </c>
      <c r="B86" s="9" t="s">
        <v>56</v>
      </c>
      <c r="C86" s="9">
        <v>551</v>
      </c>
      <c r="D86" s="8" t="s">
        <v>7</v>
      </c>
      <c r="E86" s="8" t="s">
        <v>186</v>
      </c>
      <c r="F86" s="8" t="s">
        <v>41</v>
      </c>
      <c r="G86" s="6">
        <v>30238</v>
      </c>
      <c r="H86" s="6">
        <v>30300</v>
      </c>
      <c r="I86" s="10">
        <v>30400</v>
      </c>
    </row>
    <row r="87" spans="1:9" ht="31.5" customHeight="1">
      <c r="A87" s="80" t="s">
        <v>211</v>
      </c>
      <c r="B87" s="9" t="s">
        <v>109</v>
      </c>
      <c r="C87" s="19">
        <v>551</v>
      </c>
      <c r="D87" s="8" t="s">
        <v>30</v>
      </c>
      <c r="E87" s="8"/>
      <c r="F87" s="8"/>
      <c r="G87" s="6">
        <f>G88</f>
        <v>136000</v>
      </c>
      <c r="H87" s="6">
        <f>H88</f>
        <v>145200</v>
      </c>
      <c r="I87" s="6">
        <f>I88</f>
        <v>151925</v>
      </c>
    </row>
    <row r="88" spans="1:9" ht="32.25" customHeight="1">
      <c r="A88" s="80" t="s">
        <v>212</v>
      </c>
      <c r="B88" s="9" t="s">
        <v>286</v>
      </c>
      <c r="C88" s="9">
        <v>551</v>
      </c>
      <c r="D88" s="8" t="s">
        <v>30</v>
      </c>
      <c r="E88" s="8" t="s">
        <v>179</v>
      </c>
      <c r="F88" s="8"/>
      <c r="G88" s="6">
        <f>G91</f>
        <v>136000</v>
      </c>
      <c r="H88" s="6">
        <f>H91</f>
        <v>145200</v>
      </c>
      <c r="I88" s="6">
        <f>I91</f>
        <v>151925</v>
      </c>
    </row>
    <row r="89" spans="1:9" ht="27.75" customHeight="1">
      <c r="A89" s="80" t="s">
        <v>213</v>
      </c>
      <c r="B89" s="9" t="s">
        <v>284</v>
      </c>
      <c r="C89" s="9">
        <v>551</v>
      </c>
      <c r="D89" s="8" t="s">
        <v>30</v>
      </c>
      <c r="E89" s="8" t="s">
        <v>184</v>
      </c>
      <c r="F89" s="8"/>
      <c r="G89" s="6">
        <f>G90</f>
        <v>136000</v>
      </c>
      <c r="H89" s="6">
        <f>H90</f>
        <v>145200</v>
      </c>
      <c r="I89" s="6">
        <f>I90</f>
        <v>151925</v>
      </c>
    </row>
    <row r="90" spans="1:9" ht="71.25" customHeight="1">
      <c r="A90" s="80" t="s">
        <v>214</v>
      </c>
      <c r="B90" s="9" t="s">
        <v>287</v>
      </c>
      <c r="C90" s="9">
        <v>551</v>
      </c>
      <c r="D90" s="8" t="s">
        <v>30</v>
      </c>
      <c r="E90" s="8" t="s">
        <v>187</v>
      </c>
      <c r="F90" s="8"/>
      <c r="G90" s="6">
        <f>G92</f>
        <v>136000</v>
      </c>
      <c r="H90" s="6">
        <f>H91</f>
        <v>145200</v>
      </c>
      <c r="I90" s="6">
        <f>I91</f>
        <v>151925</v>
      </c>
    </row>
    <row r="91" spans="1:9" ht="27" customHeight="1">
      <c r="A91" s="80" t="s">
        <v>162</v>
      </c>
      <c r="B91" s="9" t="s">
        <v>278</v>
      </c>
      <c r="C91" s="9">
        <v>551</v>
      </c>
      <c r="D91" s="8" t="s">
        <v>30</v>
      </c>
      <c r="E91" s="8" t="s">
        <v>187</v>
      </c>
      <c r="F91" s="8" t="s">
        <v>55</v>
      </c>
      <c r="G91" s="6">
        <f>G92</f>
        <v>136000</v>
      </c>
      <c r="H91" s="6">
        <f>H92</f>
        <v>145200</v>
      </c>
      <c r="I91" s="6">
        <f>I92</f>
        <v>151925</v>
      </c>
    </row>
    <row r="92" spans="1:9" ht="32.25" customHeight="1">
      <c r="A92" s="80" t="s">
        <v>88</v>
      </c>
      <c r="B92" s="9" t="s">
        <v>56</v>
      </c>
      <c r="C92" s="9">
        <v>551</v>
      </c>
      <c r="D92" s="8" t="s">
        <v>30</v>
      </c>
      <c r="E92" s="8" t="s">
        <v>187</v>
      </c>
      <c r="F92" s="8" t="s">
        <v>41</v>
      </c>
      <c r="G92" s="6">
        <v>136000</v>
      </c>
      <c r="H92" s="6">
        <v>145200</v>
      </c>
      <c r="I92" s="10">
        <v>151925</v>
      </c>
    </row>
    <row r="93" spans="1:9" ht="33" customHeight="1">
      <c r="A93" s="80" t="s">
        <v>91</v>
      </c>
      <c r="B93" s="9" t="s">
        <v>284</v>
      </c>
      <c r="C93" s="9">
        <v>551</v>
      </c>
      <c r="D93" s="8" t="s">
        <v>30</v>
      </c>
      <c r="E93" s="8" t="s">
        <v>184</v>
      </c>
      <c r="F93" s="8"/>
      <c r="G93" s="6">
        <f>G94</f>
        <v>160384</v>
      </c>
      <c r="H93" s="6">
        <v>0</v>
      </c>
      <c r="I93" s="10">
        <v>0</v>
      </c>
    </row>
    <row r="94" spans="1:9" ht="65.25" customHeight="1">
      <c r="A94" s="80" t="s">
        <v>115</v>
      </c>
      <c r="B94" s="9" t="s">
        <v>348</v>
      </c>
      <c r="C94" s="9">
        <v>551</v>
      </c>
      <c r="D94" s="8" t="s">
        <v>30</v>
      </c>
      <c r="E94" s="8" t="s">
        <v>349</v>
      </c>
      <c r="F94" s="8"/>
      <c r="G94" s="6">
        <f>G95</f>
        <v>160384</v>
      </c>
      <c r="H94" s="6">
        <v>0</v>
      </c>
      <c r="I94" s="10">
        <v>0</v>
      </c>
    </row>
    <row r="95" spans="1:9" ht="30.75" customHeight="1">
      <c r="A95" s="80" t="s">
        <v>92</v>
      </c>
      <c r="B95" s="9" t="s">
        <v>278</v>
      </c>
      <c r="C95" s="9">
        <v>551</v>
      </c>
      <c r="D95" s="8" t="s">
        <v>30</v>
      </c>
      <c r="E95" s="8" t="s">
        <v>349</v>
      </c>
      <c r="F95" s="8" t="s">
        <v>55</v>
      </c>
      <c r="G95" s="6">
        <f>G96</f>
        <v>160384</v>
      </c>
      <c r="H95" s="6">
        <v>0</v>
      </c>
      <c r="I95" s="10">
        <v>0</v>
      </c>
    </row>
    <row r="96" spans="1:9" ht="33" customHeight="1">
      <c r="A96" s="80" t="s">
        <v>93</v>
      </c>
      <c r="B96" s="9" t="s">
        <v>56</v>
      </c>
      <c r="C96" s="9">
        <v>551</v>
      </c>
      <c r="D96" s="8" t="s">
        <v>30</v>
      </c>
      <c r="E96" s="8" t="s">
        <v>349</v>
      </c>
      <c r="F96" s="8" t="s">
        <v>41</v>
      </c>
      <c r="G96" s="6">
        <v>160384</v>
      </c>
      <c r="H96" s="6">
        <v>0</v>
      </c>
      <c r="I96" s="10">
        <v>0</v>
      </c>
    </row>
    <row r="97" spans="1:9" ht="32.25" customHeight="1">
      <c r="A97" s="80" t="s">
        <v>94</v>
      </c>
      <c r="B97" s="9" t="s">
        <v>284</v>
      </c>
      <c r="C97" s="9">
        <v>551</v>
      </c>
      <c r="D97" s="8" t="s">
        <v>30</v>
      </c>
      <c r="E97" s="8" t="s">
        <v>184</v>
      </c>
      <c r="F97" s="8"/>
      <c r="G97" s="6">
        <f>G98</f>
        <v>8019.2</v>
      </c>
      <c r="H97" s="6">
        <v>0</v>
      </c>
      <c r="I97" s="10">
        <v>0</v>
      </c>
    </row>
    <row r="98" spans="1:9" ht="72" customHeight="1">
      <c r="A98" s="80" t="s">
        <v>95</v>
      </c>
      <c r="B98" s="9" t="s">
        <v>362</v>
      </c>
      <c r="C98" s="9">
        <v>551</v>
      </c>
      <c r="D98" s="8" t="s">
        <v>30</v>
      </c>
      <c r="E98" s="8" t="s">
        <v>363</v>
      </c>
      <c r="F98" s="8"/>
      <c r="G98" s="6">
        <f>G99</f>
        <v>8019.2</v>
      </c>
      <c r="H98" s="6">
        <v>0</v>
      </c>
      <c r="I98" s="10">
        <v>0</v>
      </c>
    </row>
    <row r="99" spans="1:9" ht="32.25" customHeight="1">
      <c r="A99" s="80" t="s">
        <v>96</v>
      </c>
      <c r="B99" s="9" t="s">
        <v>278</v>
      </c>
      <c r="C99" s="9">
        <v>551</v>
      </c>
      <c r="D99" s="8" t="s">
        <v>30</v>
      </c>
      <c r="E99" s="8" t="s">
        <v>363</v>
      </c>
      <c r="F99" s="8" t="s">
        <v>55</v>
      </c>
      <c r="G99" s="6">
        <f>G100</f>
        <v>8019.2</v>
      </c>
      <c r="H99" s="6">
        <v>0</v>
      </c>
      <c r="I99" s="10">
        <v>0</v>
      </c>
    </row>
    <row r="100" spans="1:9" ht="32.25" customHeight="1">
      <c r="A100" s="80" t="s">
        <v>97</v>
      </c>
      <c r="B100" s="9" t="s">
        <v>56</v>
      </c>
      <c r="C100" s="9">
        <v>551</v>
      </c>
      <c r="D100" s="8" t="s">
        <v>30</v>
      </c>
      <c r="E100" s="8" t="s">
        <v>363</v>
      </c>
      <c r="F100" s="8" t="s">
        <v>41</v>
      </c>
      <c r="G100" s="6">
        <v>8019.2</v>
      </c>
      <c r="H100" s="6">
        <v>0</v>
      </c>
      <c r="I100" s="10">
        <v>0</v>
      </c>
    </row>
    <row r="101" spans="1:9" ht="35.25" customHeight="1">
      <c r="A101" s="80" t="s">
        <v>89</v>
      </c>
      <c r="B101" s="9" t="s">
        <v>125</v>
      </c>
      <c r="C101" s="9">
        <v>551</v>
      </c>
      <c r="D101" s="8" t="s">
        <v>8</v>
      </c>
      <c r="E101" s="8"/>
      <c r="F101" s="8"/>
      <c r="G101" s="6">
        <f>G102</f>
        <v>46872</v>
      </c>
      <c r="H101" s="6">
        <f>H102</f>
        <v>46900</v>
      </c>
      <c r="I101" s="6">
        <f>I102</f>
        <v>47000</v>
      </c>
    </row>
    <row r="102" spans="1:9" ht="35.25" customHeight="1">
      <c r="A102" s="80" t="s">
        <v>114</v>
      </c>
      <c r="B102" s="9" t="s">
        <v>288</v>
      </c>
      <c r="C102" s="9">
        <v>551</v>
      </c>
      <c r="D102" s="8" t="s">
        <v>8</v>
      </c>
      <c r="E102" s="8" t="s">
        <v>179</v>
      </c>
      <c r="F102" s="8"/>
      <c r="G102" s="6">
        <f>G104</f>
        <v>46872</v>
      </c>
      <c r="H102" s="6">
        <f>H103</f>
        <v>46900</v>
      </c>
      <c r="I102" s="6">
        <f>I103</f>
        <v>47000</v>
      </c>
    </row>
    <row r="103" spans="1:9" ht="35.25" customHeight="1">
      <c r="A103" s="80" t="s">
        <v>90</v>
      </c>
      <c r="B103" s="9" t="s">
        <v>284</v>
      </c>
      <c r="C103" s="9">
        <v>551</v>
      </c>
      <c r="D103" s="8" t="s">
        <v>8</v>
      </c>
      <c r="E103" s="8" t="s">
        <v>184</v>
      </c>
      <c r="F103" s="8"/>
      <c r="G103" s="6">
        <f aca="true" t="shared" si="12" ref="G103:I105">G104</f>
        <v>46872</v>
      </c>
      <c r="H103" s="6">
        <f t="shared" si="12"/>
        <v>46900</v>
      </c>
      <c r="I103" s="6">
        <f t="shared" si="12"/>
        <v>47000</v>
      </c>
    </row>
    <row r="104" spans="1:9" ht="30" customHeight="1">
      <c r="A104" s="80" t="s">
        <v>91</v>
      </c>
      <c r="B104" s="9" t="s">
        <v>289</v>
      </c>
      <c r="C104" s="9">
        <v>551</v>
      </c>
      <c r="D104" s="8" t="s">
        <v>8</v>
      </c>
      <c r="E104" s="8" t="s">
        <v>188</v>
      </c>
      <c r="F104" s="8"/>
      <c r="G104" s="6">
        <f t="shared" si="12"/>
        <v>46872</v>
      </c>
      <c r="H104" s="6">
        <f t="shared" si="12"/>
        <v>46900</v>
      </c>
      <c r="I104" s="10">
        <f t="shared" si="12"/>
        <v>47000</v>
      </c>
    </row>
    <row r="105" spans="1:9" ht="17.25" customHeight="1">
      <c r="A105" s="80" t="s">
        <v>115</v>
      </c>
      <c r="B105" s="9" t="s">
        <v>278</v>
      </c>
      <c r="C105" s="9">
        <v>551</v>
      </c>
      <c r="D105" s="8" t="s">
        <v>8</v>
      </c>
      <c r="E105" s="8" t="s">
        <v>188</v>
      </c>
      <c r="F105" s="8" t="s">
        <v>55</v>
      </c>
      <c r="G105" s="6">
        <f t="shared" si="12"/>
        <v>46872</v>
      </c>
      <c r="H105" s="6">
        <f t="shared" si="12"/>
        <v>46900</v>
      </c>
      <c r="I105" s="10">
        <f t="shared" si="12"/>
        <v>47000</v>
      </c>
    </row>
    <row r="106" spans="1:9" ht="26.25" customHeight="1">
      <c r="A106" s="80" t="s">
        <v>92</v>
      </c>
      <c r="B106" s="9" t="s">
        <v>56</v>
      </c>
      <c r="C106" s="9">
        <v>551</v>
      </c>
      <c r="D106" s="8" t="s">
        <v>8</v>
      </c>
      <c r="E106" s="8" t="s">
        <v>188</v>
      </c>
      <c r="F106" s="8" t="s">
        <v>41</v>
      </c>
      <c r="G106" s="6">
        <v>46872</v>
      </c>
      <c r="H106" s="6">
        <v>46900</v>
      </c>
      <c r="I106" s="10">
        <v>47000</v>
      </c>
    </row>
    <row r="107" spans="1:9" ht="28.5" customHeight="1">
      <c r="A107" s="80" t="s">
        <v>93</v>
      </c>
      <c r="B107" s="9" t="s">
        <v>306</v>
      </c>
      <c r="C107" s="9">
        <v>551</v>
      </c>
      <c r="D107" s="8"/>
      <c r="E107" s="8" t="s">
        <v>307</v>
      </c>
      <c r="F107" s="8"/>
      <c r="G107" s="6">
        <f>G108</f>
        <v>10957799.129999999</v>
      </c>
      <c r="H107" s="6">
        <f>H108</f>
        <v>7056300</v>
      </c>
      <c r="I107" s="6">
        <f>I108</f>
        <v>7150400</v>
      </c>
    </row>
    <row r="108" spans="1:9" ht="24" customHeight="1">
      <c r="A108" s="80" t="s">
        <v>94</v>
      </c>
      <c r="B108" s="9" t="s">
        <v>9</v>
      </c>
      <c r="C108" s="9">
        <v>551</v>
      </c>
      <c r="D108" s="8" t="s">
        <v>10</v>
      </c>
      <c r="E108" s="8"/>
      <c r="F108" s="8"/>
      <c r="G108" s="6">
        <f>G109+G115</f>
        <v>10957799.129999999</v>
      </c>
      <c r="H108" s="6">
        <f>H109+H115</f>
        <v>7056300</v>
      </c>
      <c r="I108" s="6">
        <f>I109+I115</f>
        <v>7150400</v>
      </c>
    </row>
    <row r="109" spans="1:9" ht="32.25" customHeight="1">
      <c r="A109" s="80" t="s">
        <v>95</v>
      </c>
      <c r="B109" s="9" t="s">
        <v>241</v>
      </c>
      <c r="C109" s="9">
        <v>551</v>
      </c>
      <c r="D109" s="8" t="s">
        <v>232</v>
      </c>
      <c r="E109" s="8"/>
      <c r="F109" s="8"/>
      <c r="G109" s="6">
        <f>G112</f>
        <v>5901919</v>
      </c>
      <c r="H109" s="6">
        <f>H112</f>
        <v>5900000</v>
      </c>
      <c r="I109" s="6">
        <f>I112</f>
        <v>5900000</v>
      </c>
    </row>
    <row r="110" spans="1:9" ht="43.5" customHeight="1">
      <c r="A110" s="80" t="s">
        <v>96</v>
      </c>
      <c r="B110" s="9" t="s">
        <v>288</v>
      </c>
      <c r="C110" s="9">
        <v>551</v>
      </c>
      <c r="D110" s="8" t="s">
        <v>232</v>
      </c>
      <c r="E110" s="8" t="s">
        <v>179</v>
      </c>
      <c r="F110" s="8"/>
      <c r="G110" s="6">
        <f aca="true" t="shared" si="13" ref="G110:I113">G111</f>
        <v>5901919</v>
      </c>
      <c r="H110" s="6">
        <f t="shared" si="13"/>
        <v>5900000</v>
      </c>
      <c r="I110" s="6">
        <f t="shared" si="13"/>
        <v>5900000</v>
      </c>
    </row>
    <row r="111" spans="1:9" ht="26.25" customHeight="1">
      <c r="A111" s="80" t="s">
        <v>97</v>
      </c>
      <c r="B111" s="9" t="s">
        <v>306</v>
      </c>
      <c r="C111" s="9">
        <v>551</v>
      </c>
      <c r="D111" s="8" t="s">
        <v>232</v>
      </c>
      <c r="E111" s="8" t="s">
        <v>307</v>
      </c>
      <c r="F111" s="8"/>
      <c r="G111" s="6">
        <f t="shared" si="13"/>
        <v>5901919</v>
      </c>
      <c r="H111" s="6">
        <f t="shared" si="13"/>
        <v>5900000</v>
      </c>
      <c r="I111" s="6">
        <f t="shared" si="13"/>
        <v>5900000</v>
      </c>
    </row>
    <row r="112" spans="1:9" ht="30" customHeight="1">
      <c r="A112" s="80" t="s">
        <v>98</v>
      </c>
      <c r="B112" s="9" t="s">
        <v>291</v>
      </c>
      <c r="C112" s="9">
        <v>551</v>
      </c>
      <c r="D112" s="8" t="s">
        <v>232</v>
      </c>
      <c r="E112" s="8" t="s">
        <v>233</v>
      </c>
      <c r="F112" s="8"/>
      <c r="G112" s="6">
        <f t="shared" si="13"/>
        <v>5901919</v>
      </c>
      <c r="H112" s="6">
        <f t="shared" si="13"/>
        <v>5900000</v>
      </c>
      <c r="I112" s="6">
        <f t="shared" si="13"/>
        <v>5900000</v>
      </c>
    </row>
    <row r="113" spans="1:9" ht="20.25" customHeight="1">
      <c r="A113" s="80" t="s">
        <v>163</v>
      </c>
      <c r="B113" s="7" t="s">
        <v>122</v>
      </c>
      <c r="C113" s="9">
        <v>551</v>
      </c>
      <c r="D113" s="8"/>
      <c r="E113" s="8" t="s">
        <v>233</v>
      </c>
      <c r="F113" s="8" t="s">
        <v>113</v>
      </c>
      <c r="G113" s="6">
        <f t="shared" si="13"/>
        <v>5901919</v>
      </c>
      <c r="H113" s="6">
        <f t="shared" si="13"/>
        <v>5900000</v>
      </c>
      <c r="I113" s="6">
        <f t="shared" si="13"/>
        <v>5900000</v>
      </c>
    </row>
    <row r="114" spans="1:9" ht="62.25" customHeight="1">
      <c r="A114" s="80" t="s">
        <v>164</v>
      </c>
      <c r="B114" s="9" t="s">
        <v>305</v>
      </c>
      <c r="C114" s="9">
        <v>551</v>
      </c>
      <c r="D114" s="8"/>
      <c r="E114" s="8" t="s">
        <v>233</v>
      </c>
      <c r="F114" s="8" t="s">
        <v>234</v>
      </c>
      <c r="G114" s="6">
        <v>5901919</v>
      </c>
      <c r="H114" s="6">
        <v>5900000</v>
      </c>
      <c r="I114" s="6">
        <v>5900000</v>
      </c>
    </row>
    <row r="115" spans="1:9" ht="27.75" customHeight="1">
      <c r="A115" s="80" t="s">
        <v>165</v>
      </c>
      <c r="B115" s="9" t="s">
        <v>123</v>
      </c>
      <c r="C115" s="19">
        <v>551</v>
      </c>
      <c r="D115" s="8" t="s">
        <v>31</v>
      </c>
      <c r="E115" s="8"/>
      <c r="F115" s="8"/>
      <c r="G115" s="6">
        <f>G119+G132+G125+G134+G122+G129+G138</f>
        <v>5055880.13</v>
      </c>
      <c r="H115" s="6">
        <f>H118</f>
        <v>1156300</v>
      </c>
      <c r="I115" s="6">
        <f>I118</f>
        <v>1250400</v>
      </c>
    </row>
    <row r="116" spans="1:9" ht="33" customHeight="1">
      <c r="A116" s="80" t="s">
        <v>166</v>
      </c>
      <c r="B116" s="9" t="s">
        <v>288</v>
      </c>
      <c r="C116" s="9">
        <v>551</v>
      </c>
      <c r="D116" s="8" t="s">
        <v>31</v>
      </c>
      <c r="E116" s="8" t="s">
        <v>179</v>
      </c>
      <c r="F116" s="8"/>
      <c r="G116" s="24">
        <f aca="true" t="shared" si="14" ref="G116:I117">G117</f>
        <v>1217909.95</v>
      </c>
      <c r="H116" s="6">
        <f t="shared" si="14"/>
        <v>1156300</v>
      </c>
      <c r="I116" s="6">
        <f t="shared" si="14"/>
        <v>1250400</v>
      </c>
    </row>
    <row r="117" spans="1:9" ht="16.5" customHeight="1">
      <c r="A117" s="80" t="s">
        <v>167</v>
      </c>
      <c r="B117" s="9" t="s">
        <v>306</v>
      </c>
      <c r="C117" s="9">
        <v>551</v>
      </c>
      <c r="D117" s="8" t="s">
        <v>31</v>
      </c>
      <c r="E117" s="8" t="s">
        <v>307</v>
      </c>
      <c r="F117" s="8"/>
      <c r="G117" s="6">
        <f t="shared" si="14"/>
        <v>1217909.95</v>
      </c>
      <c r="H117" s="6">
        <f t="shared" si="14"/>
        <v>1156300</v>
      </c>
      <c r="I117" s="6">
        <f t="shared" si="14"/>
        <v>1250400</v>
      </c>
    </row>
    <row r="118" spans="1:9" ht="16.5" customHeight="1">
      <c r="A118" s="80" t="s">
        <v>168</v>
      </c>
      <c r="B118" s="7" t="s">
        <v>292</v>
      </c>
      <c r="C118" s="7">
        <v>551</v>
      </c>
      <c r="D118" s="8" t="s">
        <v>31</v>
      </c>
      <c r="E118" s="8" t="s">
        <v>189</v>
      </c>
      <c r="F118" s="8"/>
      <c r="G118" s="6">
        <f>G120</f>
        <v>1217909.95</v>
      </c>
      <c r="H118" s="6">
        <f>H120</f>
        <v>1156300</v>
      </c>
      <c r="I118" s="6">
        <f>I120</f>
        <v>1250400</v>
      </c>
    </row>
    <row r="119" spans="1:9" ht="27.75" customHeight="1">
      <c r="A119" s="80" t="s">
        <v>116</v>
      </c>
      <c r="B119" s="9" t="s">
        <v>283</v>
      </c>
      <c r="C119" s="7">
        <v>551</v>
      </c>
      <c r="D119" s="8" t="s">
        <v>31</v>
      </c>
      <c r="E119" s="8" t="s">
        <v>189</v>
      </c>
      <c r="F119" s="8" t="s">
        <v>55</v>
      </c>
      <c r="G119" s="6">
        <f>G120</f>
        <v>1217909.95</v>
      </c>
      <c r="H119" s="6">
        <f>H120</f>
        <v>1156300</v>
      </c>
      <c r="I119" s="6">
        <f>I120</f>
        <v>1250400</v>
      </c>
    </row>
    <row r="120" spans="1:9" ht="16.5" customHeight="1">
      <c r="A120" s="80" t="s">
        <v>169</v>
      </c>
      <c r="B120" s="9" t="s">
        <v>56</v>
      </c>
      <c r="C120" s="7">
        <v>551</v>
      </c>
      <c r="D120" s="8" t="s">
        <v>31</v>
      </c>
      <c r="E120" s="8" t="s">
        <v>189</v>
      </c>
      <c r="F120" s="8" t="s">
        <v>41</v>
      </c>
      <c r="G120" s="6">
        <f>1263887-G122-G125</f>
        <v>1217909.95</v>
      </c>
      <c r="H120" s="6">
        <v>1156300</v>
      </c>
      <c r="I120" s="6">
        <v>1250400</v>
      </c>
    </row>
    <row r="121" spans="1:9" ht="99.75" customHeight="1">
      <c r="A121" s="80" t="s">
        <v>137</v>
      </c>
      <c r="B121" s="9" t="s">
        <v>357</v>
      </c>
      <c r="C121" s="7">
        <v>551</v>
      </c>
      <c r="D121" s="8" t="s">
        <v>31</v>
      </c>
      <c r="E121" s="8" t="s">
        <v>353</v>
      </c>
      <c r="F121" s="8"/>
      <c r="G121" s="6">
        <f>G122</f>
        <v>41200</v>
      </c>
      <c r="H121" s="6">
        <v>0</v>
      </c>
      <c r="I121" s="6">
        <v>0</v>
      </c>
    </row>
    <row r="122" spans="1:9" ht="33" customHeight="1">
      <c r="A122" s="80" t="s">
        <v>138</v>
      </c>
      <c r="B122" s="9" t="s">
        <v>283</v>
      </c>
      <c r="C122" s="7">
        <v>551</v>
      </c>
      <c r="D122" s="8" t="s">
        <v>31</v>
      </c>
      <c r="E122" s="8" t="s">
        <v>353</v>
      </c>
      <c r="F122" s="8" t="s">
        <v>55</v>
      </c>
      <c r="G122" s="6">
        <f>G123</f>
        <v>41200</v>
      </c>
      <c r="H122" s="6">
        <v>0</v>
      </c>
      <c r="I122" s="6">
        <v>0</v>
      </c>
    </row>
    <row r="123" spans="1:9" ht="33" customHeight="1">
      <c r="A123" s="80" t="s">
        <v>131</v>
      </c>
      <c r="B123" s="9" t="s">
        <v>56</v>
      </c>
      <c r="C123" s="7">
        <v>551</v>
      </c>
      <c r="D123" s="8" t="s">
        <v>31</v>
      </c>
      <c r="E123" s="8" t="s">
        <v>353</v>
      </c>
      <c r="F123" s="8" t="s">
        <v>41</v>
      </c>
      <c r="G123" s="6">
        <v>41200</v>
      </c>
      <c r="H123" s="6">
        <v>0</v>
      </c>
      <c r="I123" s="6">
        <v>0</v>
      </c>
    </row>
    <row r="124" spans="1:9" ht="118.5" customHeight="1">
      <c r="A124" s="80" t="s">
        <v>235</v>
      </c>
      <c r="B124" s="9" t="s">
        <v>354</v>
      </c>
      <c r="C124" s="7">
        <v>551</v>
      </c>
      <c r="D124" s="8" t="s">
        <v>31</v>
      </c>
      <c r="E124" s="8" t="s">
        <v>350</v>
      </c>
      <c r="F124" s="8"/>
      <c r="G124" s="6">
        <f>G125</f>
        <v>4777.05</v>
      </c>
      <c r="H124" s="6">
        <v>0</v>
      </c>
      <c r="I124" s="6">
        <v>0</v>
      </c>
    </row>
    <row r="125" spans="1:9" ht="33" customHeight="1">
      <c r="A125" s="80" t="s">
        <v>236</v>
      </c>
      <c r="B125" s="9" t="s">
        <v>283</v>
      </c>
      <c r="C125" s="7">
        <v>551</v>
      </c>
      <c r="D125" s="8" t="s">
        <v>31</v>
      </c>
      <c r="E125" s="8" t="s">
        <v>350</v>
      </c>
      <c r="F125" s="8" t="s">
        <v>55</v>
      </c>
      <c r="G125" s="6">
        <f>G126</f>
        <v>4777.05</v>
      </c>
      <c r="H125" s="6">
        <v>0</v>
      </c>
      <c r="I125" s="6">
        <v>0</v>
      </c>
    </row>
    <row r="126" spans="1:9" ht="33" customHeight="1">
      <c r="A126" s="80" t="s">
        <v>132</v>
      </c>
      <c r="B126" s="9" t="s">
        <v>56</v>
      </c>
      <c r="C126" s="7">
        <v>551</v>
      </c>
      <c r="D126" s="8" t="s">
        <v>31</v>
      </c>
      <c r="E126" s="8" t="s">
        <v>350</v>
      </c>
      <c r="F126" s="8" t="s">
        <v>41</v>
      </c>
      <c r="G126" s="6">
        <f>6855.55-2078.5</f>
        <v>4777.05</v>
      </c>
      <c r="H126" s="6">
        <v>0</v>
      </c>
      <c r="I126" s="6">
        <v>0</v>
      </c>
    </row>
    <row r="127" spans="1:9" ht="96" customHeight="1">
      <c r="A127" s="80" t="s">
        <v>142</v>
      </c>
      <c r="B127" s="9" t="s">
        <v>370</v>
      </c>
      <c r="C127" s="7">
        <v>551</v>
      </c>
      <c r="D127" s="8" t="s">
        <v>31</v>
      </c>
      <c r="E127" s="8" t="s">
        <v>371</v>
      </c>
      <c r="F127" s="8" t="s">
        <v>41</v>
      </c>
      <c r="G127" s="6">
        <f>G128</f>
        <v>30775.13</v>
      </c>
      <c r="H127" s="6">
        <v>0</v>
      </c>
      <c r="I127" s="6">
        <v>0</v>
      </c>
    </row>
    <row r="128" spans="1:9" ht="29.25" customHeight="1">
      <c r="A128" s="80" t="s">
        <v>237</v>
      </c>
      <c r="B128" s="9" t="s">
        <v>283</v>
      </c>
      <c r="C128" s="7">
        <v>551</v>
      </c>
      <c r="D128" s="8" t="s">
        <v>31</v>
      </c>
      <c r="E128" s="8" t="s">
        <v>371</v>
      </c>
      <c r="F128" s="8" t="s">
        <v>41</v>
      </c>
      <c r="G128" s="6">
        <f>G129</f>
        <v>30775.13</v>
      </c>
      <c r="H128" s="6">
        <v>0</v>
      </c>
      <c r="I128" s="6">
        <v>0</v>
      </c>
    </row>
    <row r="129" spans="1:9" ht="28.5" customHeight="1">
      <c r="A129" s="80" t="s">
        <v>238</v>
      </c>
      <c r="B129" s="9" t="s">
        <v>56</v>
      </c>
      <c r="C129" s="7">
        <v>551</v>
      </c>
      <c r="D129" s="8" t="s">
        <v>31</v>
      </c>
      <c r="E129" s="8" t="s">
        <v>371</v>
      </c>
      <c r="F129" s="8" t="s">
        <v>41</v>
      </c>
      <c r="G129" s="6">
        <v>30775.13</v>
      </c>
      <c r="H129" s="6">
        <v>0</v>
      </c>
      <c r="I129" s="6">
        <v>0</v>
      </c>
    </row>
    <row r="130" spans="1:9" ht="111.75" customHeight="1">
      <c r="A130" s="80" t="s">
        <v>133</v>
      </c>
      <c r="B130" s="9" t="s">
        <v>355</v>
      </c>
      <c r="C130" s="7">
        <v>551</v>
      </c>
      <c r="D130" s="8" t="s">
        <v>31</v>
      </c>
      <c r="E130" s="8" t="s">
        <v>360</v>
      </c>
      <c r="F130" s="8"/>
      <c r="G130" s="6">
        <f>G131</f>
        <v>477705</v>
      </c>
      <c r="H130" s="6">
        <v>0</v>
      </c>
      <c r="I130" s="6">
        <v>0</v>
      </c>
    </row>
    <row r="131" spans="1:9" ht="33" customHeight="1">
      <c r="A131" s="80" t="s">
        <v>134</v>
      </c>
      <c r="B131" s="9" t="s">
        <v>269</v>
      </c>
      <c r="C131" s="7">
        <v>551</v>
      </c>
      <c r="D131" s="8" t="s">
        <v>31</v>
      </c>
      <c r="E131" s="8" t="s">
        <v>360</v>
      </c>
      <c r="F131" s="8" t="s">
        <v>55</v>
      </c>
      <c r="G131" s="6">
        <f>G132</f>
        <v>477705</v>
      </c>
      <c r="H131" s="6">
        <v>0</v>
      </c>
      <c r="I131" s="6">
        <v>0</v>
      </c>
    </row>
    <row r="132" spans="1:9" ht="33" customHeight="1">
      <c r="A132" s="80" t="s">
        <v>135</v>
      </c>
      <c r="B132" s="9" t="s">
        <v>56</v>
      </c>
      <c r="C132" s="7">
        <v>551</v>
      </c>
      <c r="D132" s="8" t="s">
        <v>31</v>
      </c>
      <c r="E132" s="8" t="s">
        <v>360</v>
      </c>
      <c r="F132" s="8" t="s">
        <v>41</v>
      </c>
      <c r="G132" s="6">
        <f>685555-207850</f>
        <v>477705</v>
      </c>
      <c r="H132" s="6">
        <v>0</v>
      </c>
      <c r="I132" s="6">
        <v>0</v>
      </c>
    </row>
    <row r="133" spans="1:9" ht="21" customHeight="1">
      <c r="A133" s="80" t="s">
        <v>48</v>
      </c>
      <c r="B133" s="9" t="s">
        <v>356</v>
      </c>
      <c r="C133" s="7">
        <v>551</v>
      </c>
      <c r="D133" s="8" t="s">
        <v>31</v>
      </c>
      <c r="E133" s="8" t="s">
        <v>352</v>
      </c>
      <c r="F133" s="8"/>
      <c r="G133" s="6">
        <f>G134</f>
        <v>206000</v>
      </c>
      <c r="H133" s="6">
        <v>0</v>
      </c>
      <c r="I133" s="6">
        <v>0</v>
      </c>
    </row>
    <row r="134" spans="1:9" ht="29.25" customHeight="1">
      <c r="A134" s="80" t="s">
        <v>255</v>
      </c>
      <c r="B134" s="9" t="s">
        <v>269</v>
      </c>
      <c r="C134" s="7">
        <v>551</v>
      </c>
      <c r="D134" s="8" t="s">
        <v>31</v>
      </c>
      <c r="E134" s="8" t="s">
        <v>352</v>
      </c>
      <c r="F134" s="8" t="s">
        <v>55</v>
      </c>
      <c r="G134" s="6">
        <f>G135</f>
        <v>206000</v>
      </c>
      <c r="H134" s="6">
        <v>0</v>
      </c>
      <c r="I134" s="6">
        <v>0</v>
      </c>
    </row>
    <row r="135" spans="1:9" ht="28.5" customHeight="1">
      <c r="A135" s="80" t="s">
        <v>256</v>
      </c>
      <c r="B135" s="9" t="s">
        <v>56</v>
      </c>
      <c r="C135" s="7">
        <v>551</v>
      </c>
      <c r="D135" s="8" t="s">
        <v>31</v>
      </c>
      <c r="E135" s="8" t="s">
        <v>352</v>
      </c>
      <c r="F135" s="8" t="s">
        <v>41</v>
      </c>
      <c r="G135" s="6">
        <v>206000</v>
      </c>
      <c r="H135" s="6">
        <v>0</v>
      </c>
      <c r="I135" s="6">
        <v>0</v>
      </c>
    </row>
    <row r="136" spans="1:9" ht="81.75" customHeight="1">
      <c r="A136" s="80" t="s">
        <v>239</v>
      </c>
      <c r="B136" s="9" t="s">
        <v>372</v>
      </c>
      <c r="C136" s="7">
        <v>551</v>
      </c>
      <c r="D136" s="8" t="s">
        <v>31</v>
      </c>
      <c r="E136" s="8" t="s">
        <v>373</v>
      </c>
      <c r="F136" s="8"/>
      <c r="G136" s="6">
        <f>G137</f>
        <v>3077513</v>
      </c>
      <c r="H136" s="6">
        <v>0</v>
      </c>
      <c r="I136" s="6">
        <v>0</v>
      </c>
    </row>
    <row r="137" spans="1:9" ht="25.5">
      <c r="A137" s="80" t="s">
        <v>240</v>
      </c>
      <c r="B137" s="9" t="s">
        <v>269</v>
      </c>
      <c r="C137" s="7">
        <v>551</v>
      </c>
      <c r="D137" s="8" t="s">
        <v>31</v>
      </c>
      <c r="E137" s="8" t="s">
        <v>373</v>
      </c>
      <c r="F137" s="8" t="s">
        <v>55</v>
      </c>
      <c r="G137" s="6">
        <f>G138</f>
        <v>3077513</v>
      </c>
      <c r="H137" s="6">
        <v>0</v>
      </c>
      <c r="I137" s="6">
        <v>0</v>
      </c>
    </row>
    <row r="138" spans="1:9" ht="25.5">
      <c r="A138" s="80" t="s">
        <v>249</v>
      </c>
      <c r="B138" s="9" t="s">
        <v>56</v>
      </c>
      <c r="C138" s="7">
        <v>551</v>
      </c>
      <c r="D138" s="8" t="s">
        <v>31</v>
      </c>
      <c r="E138" s="8" t="s">
        <v>373</v>
      </c>
      <c r="F138" s="8" t="s">
        <v>41</v>
      </c>
      <c r="G138" s="6">
        <f>3077513</f>
        <v>3077513</v>
      </c>
      <c r="H138" s="6">
        <v>0</v>
      </c>
      <c r="I138" s="6">
        <v>0</v>
      </c>
    </row>
    <row r="139" spans="1:9" ht="31.5" customHeight="1">
      <c r="A139" s="80" t="s">
        <v>117</v>
      </c>
      <c r="B139" s="9" t="s">
        <v>22</v>
      </c>
      <c r="C139" s="9">
        <v>551</v>
      </c>
      <c r="D139" s="8" t="s">
        <v>23</v>
      </c>
      <c r="E139" s="8"/>
      <c r="F139" s="8"/>
      <c r="G139" s="6">
        <f>G140+G146</f>
        <v>5129299.75</v>
      </c>
      <c r="H139" s="6">
        <f>H140+H146+H152+H155</f>
        <v>4852200</v>
      </c>
      <c r="I139" s="6">
        <f>I140+I146+I152+I155</f>
        <v>4893225</v>
      </c>
    </row>
    <row r="140" spans="1:9" ht="18" customHeight="1">
      <c r="A140" s="80" t="s">
        <v>118</v>
      </c>
      <c r="B140" s="9" t="s">
        <v>152</v>
      </c>
      <c r="C140" s="9">
        <v>551</v>
      </c>
      <c r="D140" s="8" t="s">
        <v>150</v>
      </c>
      <c r="E140" s="8"/>
      <c r="F140" s="8"/>
      <c r="G140" s="6">
        <f>G143</f>
        <v>150000</v>
      </c>
      <c r="H140" s="6">
        <f>H143</f>
        <v>185000</v>
      </c>
      <c r="I140" s="6">
        <f>I143</f>
        <v>190000</v>
      </c>
    </row>
    <row r="141" spans="1:9" ht="32.25" customHeight="1">
      <c r="A141" s="80" t="s">
        <v>119</v>
      </c>
      <c r="B141" s="9" t="s">
        <v>271</v>
      </c>
      <c r="C141" s="9">
        <v>551</v>
      </c>
      <c r="D141" s="8" t="s">
        <v>150</v>
      </c>
      <c r="E141" s="8" t="s">
        <v>179</v>
      </c>
      <c r="F141" s="8"/>
      <c r="G141" s="6">
        <f aca="true" t="shared" si="15" ref="G141:I142">G142</f>
        <v>150000</v>
      </c>
      <c r="H141" s="6">
        <f t="shared" si="15"/>
        <v>185000</v>
      </c>
      <c r="I141" s="6">
        <f t="shared" si="15"/>
        <v>190000</v>
      </c>
    </row>
    <row r="142" spans="1:9" ht="27" customHeight="1">
      <c r="A142" s="80" t="s">
        <v>46</v>
      </c>
      <c r="B142" s="60" t="s">
        <v>272</v>
      </c>
      <c r="C142" s="9">
        <v>551</v>
      </c>
      <c r="D142" s="8" t="s">
        <v>150</v>
      </c>
      <c r="E142" s="8" t="s">
        <v>175</v>
      </c>
      <c r="F142" s="8"/>
      <c r="G142" s="6">
        <f t="shared" si="15"/>
        <v>150000</v>
      </c>
      <c r="H142" s="6">
        <f t="shared" si="15"/>
        <v>185000</v>
      </c>
      <c r="I142" s="6">
        <f t="shared" si="15"/>
        <v>190000</v>
      </c>
    </row>
    <row r="143" spans="1:9" ht="25.5" customHeight="1">
      <c r="A143" s="80" t="s">
        <v>235</v>
      </c>
      <c r="B143" s="9" t="s">
        <v>293</v>
      </c>
      <c r="C143" s="9">
        <v>551</v>
      </c>
      <c r="D143" s="8" t="s">
        <v>150</v>
      </c>
      <c r="E143" s="8" t="s">
        <v>190</v>
      </c>
      <c r="F143" s="8"/>
      <c r="G143" s="6">
        <f aca="true" t="shared" si="16" ref="G143:I144">G144</f>
        <v>150000</v>
      </c>
      <c r="H143" s="6">
        <f t="shared" si="16"/>
        <v>185000</v>
      </c>
      <c r="I143" s="6">
        <f t="shared" si="16"/>
        <v>190000</v>
      </c>
    </row>
    <row r="144" spans="1:9" ht="27" customHeight="1">
      <c r="A144" s="80" t="s">
        <v>236</v>
      </c>
      <c r="B144" s="9" t="s">
        <v>269</v>
      </c>
      <c r="C144" s="9">
        <v>551</v>
      </c>
      <c r="D144" s="8" t="s">
        <v>150</v>
      </c>
      <c r="E144" s="8" t="s">
        <v>190</v>
      </c>
      <c r="F144" s="8" t="s">
        <v>55</v>
      </c>
      <c r="G144" s="6">
        <f t="shared" si="16"/>
        <v>150000</v>
      </c>
      <c r="H144" s="6">
        <f t="shared" si="16"/>
        <v>185000</v>
      </c>
      <c r="I144" s="6">
        <f t="shared" si="16"/>
        <v>190000</v>
      </c>
    </row>
    <row r="145" spans="1:9" ht="34.5" customHeight="1">
      <c r="A145" s="80" t="s">
        <v>132</v>
      </c>
      <c r="B145" s="9" t="s">
        <v>56</v>
      </c>
      <c r="C145" s="9">
        <v>551</v>
      </c>
      <c r="D145" s="8" t="s">
        <v>150</v>
      </c>
      <c r="E145" s="8" t="s">
        <v>190</v>
      </c>
      <c r="F145" s="8" t="s">
        <v>151</v>
      </c>
      <c r="G145" s="6">
        <v>150000</v>
      </c>
      <c r="H145" s="6">
        <v>185000</v>
      </c>
      <c r="I145" s="6">
        <v>190000</v>
      </c>
    </row>
    <row r="146" spans="1:9" ht="12.75">
      <c r="A146" s="80" t="s">
        <v>133</v>
      </c>
      <c r="B146" s="9" t="s">
        <v>120</v>
      </c>
      <c r="C146" s="9">
        <v>551</v>
      </c>
      <c r="D146" s="8" t="s">
        <v>24</v>
      </c>
      <c r="E146" s="8"/>
      <c r="F146" s="8"/>
      <c r="G146" s="6">
        <f aca="true" t="shared" si="17" ref="G146:I148">G147</f>
        <v>4979299.75</v>
      </c>
      <c r="H146" s="6">
        <f t="shared" si="17"/>
        <v>3750200</v>
      </c>
      <c r="I146" s="6">
        <f t="shared" si="17"/>
        <v>3780225</v>
      </c>
    </row>
    <row r="147" spans="1:9" ht="25.5">
      <c r="A147" s="80" t="s">
        <v>134</v>
      </c>
      <c r="B147" s="9" t="s">
        <v>290</v>
      </c>
      <c r="C147" s="9">
        <v>551</v>
      </c>
      <c r="D147" s="8" t="s">
        <v>24</v>
      </c>
      <c r="E147" s="8" t="s">
        <v>179</v>
      </c>
      <c r="F147" s="8"/>
      <c r="G147" s="6">
        <f t="shared" si="17"/>
        <v>4979299.75</v>
      </c>
      <c r="H147" s="6">
        <f t="shared" si="17"/>
        <v>3750200</v>
      </c>
      <c r="I147" s="6">
        <f t="shared" si="17"/>
        <v>3780225</v>
      </c>
    </row>
    <row r="148" spans="1:9" ht="19.5" customHeight="1">
      <c r="A148" s="80" t="s">
        <v>135</v>
      </c>
      <c r="B148" s="9" t="s">
        <v>294</v>
      </c>
      <c r="C148" s="9">
        <v>551</v>
      </c>
      <c r="D148" s="8" t="s">
        <v>24</v>
      </c>
      <c r="E148" s="8" t="s">
        <v>180</v>
      </c>
      <c r="F148" s="8"/>
      <c r="G148" s="6">
        <f>G149+G152+G156</f>
        <v>4979299.75</v>
      </c>
      <c r="H148" s="6">
        <f t="shared" si="17"/>
        <v>3750200</v>
      </c>
      <c r="I148" s="6">
        <f t="shared" si="17"/>
        <v>3780225</v>
      </c>
    </row>
    <row r="149" spans="1:9" ht="15.75" customHeight="1">
      <c r="A149" s="80" t="s">
        <v>136</v>
      </c>
      <c r="B149" s="9" t="s">
        <v>295</v>
      </c>
      <c r="C149" s="9">
        <v>551</v>
      </c>
      <c r="D149" s="8" t="s">
        <v>24</v>
      </c>
      <c r="E149" s="8" t="s">
        <v>191</v>
      </c>
      <c r="F149" s="8"/>
      <c r="G149" s="6">
        <f>G151</f>
        <v>4029074.88</v>
      </c>
      <c r="H149" s="6">
        <f>H150</f>
        <v>3750200</v>
      </c>
      <c r="I149" s="6">
        <f>I150</f>
        <v>3780225</v>
      </c>
    </row>
    <row r="150" spans="1:9" ht="39" customHeight="1">
      <c r="A150" s="80" t="s">
        <v>137</v>
      </c>
      <c r="B150" s="9" t="s">
        <v>283</v>
      </c>
      <c r="C150" s="9">
        <v>551</v>
      </c>
      <c r="D150" s="8" t="s">
        <v>24</v>
      </c>
      <c r="E150" s="8" t="s">
        <v>191</v>
      </c>
      <c r="F150" s="8" t="s">
        <v>55</v>
      </c>
      <c r="G150" s="6">
        <f>G151</f>
        <v>4029074.88</v>
      </c>
      <c r="H150" s="6">
        <f>H151</f>
        <v>3750200</v>
      </c>
      <c r="I150" s="6">
        <f>I151</f>
        <v>3780225</v>
      </c>
    </row>
    <row r="151" spans="1:9" ht="26.25" customHeight="1">
      <c r="A151" s="80" t="s">
        <v>138</v>
      </c>
      <c r="B151" s="9" t="s">
        <v>56</v>
      </c>
      <c r="C151" s="9">
        <v>551</v>
      </c>
      <c r="D151" s="8" t="s">
        <v>24</v>
      </c>
      <c r="E151" s="8" t="s">
        <v>191</v>
      </c>
      <c r="F151" s="8" t="s">
        <v>41</v>
      </c>
      <c r="G151" s="6">
        <f>3831083+197991.88</f>
        <v>4029074.88</v>
      </c>
      <c r="H151" s="6">
        <v>3750200</v>
      </c>
      <c r="I151" s="6">
        <v>3780225</v>
      </c>
    </row>
    <row r="152" spans="1:9" ht="71.25" customHeight="1">
      <c r="A152" s="80" t="s">
        <v>131</v>
      </c>
      <c r="B152" s="9" t="s">
        <v>297</v>
      </c>
      <c r="C152" s="7">
        <v>551</v>
      </c>
      <c r="D152" s="8" t="s">
        <v>24</v>
      </c>
      <c r="E152" s="8" t="s">
        <v>192</v>
      </c>
      <c r="F152" s="20"/>
      <c r="G152" s="6">
        <f>G154</f>
        <v>197000</v>
      </c>
      <c r="H152" s="6">
        <f>H154</f>
        <v>197000</v>
      </c>
      <c r="I152" s="6">
        <f>I154</f>
        <v>197000</v>
      </c>
    </row>
    <row r="153" spans="1:9" ht="18.75" customHeight="1">
      <c r="A153" s="80" t="s">
        <v>139</v>
      </c>
      <c r="B153" s="9" t="s">
        <v>269</v>
      </c>
      <c r="C153" s="7">
        <v>551</v>
      </c>
      <c r="D153" s="8" t="s">
        <v>24</v>
      </c>
      <c r="E153" s="8" t="s">
        <v>193</v>
      </c>
      <c r="F153" s="20">
        <v>200</v>
      </c>
      <c r="G153" s="6">
        <f>G154</f>
        <v>197000</v>
      </c>
      <c r="H153" s="6">
        <f>H154</f>
        <v>197000</v>
      </c>
      <c r="I153" s="6">
        <f>I154</f>
        <v>197000</v>
      </c>
    </row>
    <row r="154" spans="1:9" ht="13.5" customHeight="1">
      <c r="A154" s="80" t="s">
        <v>140</v>
      </c>
      <c r="B154" s="9" t="s">
        <v>56</v>
      </c>
      <c r="C154" s="7">
        <v>551</v>
      </c>
      <c r="D154" s="8" t="s">
        <v>24</v>
      </c>
      <c r="E154" s="8" t="s">
        <v>193</v>
      </c>
      <c r="F154" s="20">
        <v>240</v>
      </c>
      <c r="G154" s="6">
        <v>197000</v>
      </c>
      <c r="H154" s="6">
        <v>197000</v>
      </c>
      <c r="I154" s="10">
        <v>197000</v>
      </c>
    </row>
    <row r="155" spans="1:9" ht="67.5" customHeight="1">
      <c r="A155" s="80" t="s">
        <v>141</v>
      </c>
      <c r="B155" s="9" t="s">
        <v>298</v>
      </c>
      <c r="C155" s="7">
        <v>551</v>
      </c>
      <c r="D155" s="8" t="s">
        <v>24</v>
      </c>
      <c r="E155" s="8" t="s">
        <v>194</v>
      </c>
      <c r="F155" s="20"/>
      <c r="G155" s="6">
        <f>G157</f>
        <v>753224.87</v>
      </c>
      <c r="H155" s="6">
        <f>H157</f>
        <v>720000</v>
      </c>
      <c r="I155" s="6">
        <f>I157</f>
        <v>726000</v>
      </c>
    </row>
    <row r="156" spans="1:9" ht="18.75" customHeight="1">
      <c r="A156" s="80" t="s">
        <v>142</v>
      </c>
      <c r="B156" s="9" t="s">
        <v>283</v>
      </c>
      <c r="C156" s="7">
        <v>551</v>
      </c>
      <c r="D156" s="8" t="s">
        <v>24</v>
      </c>
      <c r="E156" s="8" t="s">
        <v>194</v>
      </c>
      <c r="F156" s="20">
        <v>200</v>
      </c>
      <c r="G156" s="6">
        <f>G157</f>
        <v>753224.87</v>
      </c>
      <c r="H156" s="6">
        <f>H157</f>
        <v>720000</v>
      </c>
      <c r="I156" s="6">
        <f>I157</f>
        <v>726000</v>
      </c>
    </row>
    <row r="157" spans="1:9" ht="15.75" customHeight="1">
      <c r="A157" s="80" t="s">
        <v>237</v>
      </c>
      <c r="B157" s="9" t="s">
        <v>56</v>
      </c>
      <c r="C157" s="7">
        <v>551</v>
      </c>
      <c r="D157" s="8" t="s">
        <v>24</v>
      </c>
      <c r="E157" s="8" t="s">
        <v>194</v>
      </c>
      <c r="F157" s="20">
        <v>240</v>
      </c>
      <c r="G157" s="6">
        <f>784000-30775.13</f>
        <v>753224.87</v>
      </c>
      <c r="H157" s="6">
        <v>720000</v>
      </c>
      <c r="I157" s="10">
        <v>726000</v>
      </c>
    </row>
    <row r="158" spans="1:9" ht="20.25" customHeight="1">
      <c r="A158" s="80" t="s">
        <v>238</v>
      </c>
      <c r="B158" s="9" t="s">
        <v>82</v>
      </c>
      <c r="C158" s="9">
        <v>551</v>
      </c>
      <c r="D158" s="8" t="s">
        <v>0</v>
      </c>
      <c r="E158" s="8"/>
      <c r="F158" s="8"/>
      <c r="G158" s="6">
        <f>G159</f>
        <v>4836035</v>
      </c>
      <c r="H158" s="6">
        <f>H159</f>
        <v>4848750</v>
      </c>
      <c r="I158" s="6">
        <f>I159</f>
        <v>4851000</v>
      </c>
    </row>
    <row r="159" spans="1:9" ht="30" customHeight="1">
      <c r="A159" s="80" t="s">
        <v>239</v>
      </c>
      <c r="B159" s="9" t="s">
        <v>128</v>
      </c>
      <c r="C159" s="9">
        <v>551</v>
      </c>
      <c r="D159" s="8" t="s">
        <v>1</v>
      </c>
      <c r="E159" s="8"/>
      <c r="F159" s="8"/>
      <c r="G159" s="6">
        <f>G161</f>
        <v>4836035</v>
      </c>
      <c r="H159" s="6">
        <f>H161</f>
        <v>4848750</v>
      </c>
      <c r="I159" s="6">
        <f>I161</f>
        <v>4851000</v>
      </c>
    </row>
    <row r="160" spans="1:9" ht="18.75" customHeight="1">
      <c r="A160" s="80" t="s">
        <v>240</v>
      </c>
      <c r="B160" s="9" t="s">
        <v>299</v>
      </c>
      <c r="C160" s="9">
        <v>551</v>
      </c>
      <c r="D160" s="8" t="s">
        <v>1</v>
      </c>
      <c r="E160" s="8" t="s">
        <v>195</v>
      </c>
      <c r="F160" s="8"/>
      <c r="G160" s="6">
        <f>G161</f>
        <v>4836035</v>
      </c>
      <c r="H160" s="6">
        <f>H161</f>
        <v>4848750</v>
      </c>
      <c r="I160" s="6">
        <f>I161</f>
        <v>4851000</v>
      </c>
    </row>
    <row r="161" spans="1:9" ht="28.5" customHeight="1">
      <c r="A161" s="80" t="s">
        <v>249</v>
      </c>
      <c r="B161" s="21" t="s">
        <v>300</v>
      </c>
      <c r="C161" s="7">
        <v>551</v>
      </c>
      <c r="D161" s="8" t="s">
        <v>1</v>
      </c>
      <c r="E161" s="8" t="s">
        <v>196</v>
      </c>
      <c r="F161" s="8"/>
      <c r="G161" s="6">
        <f>G162+G165</f>
        <v>4836035</v>
      </c>
      <c r="H161" s="6">
        <f>H162+H165</f>
        <v>4848750</v>
      </c>
      <c r="I161" s="6">
        <f>I162+I165</f>
        <v>4851000</v>
      </c>
    </row>
    <row r="162" spans="1:9" ht="16.5" customHeight="1">
      <c r="A162" s="80" t="s">
        <v>48</v>
      </c>
      <c r="B162" s="7" t="s">
        <v>301</v>
      </c>
      <c r="C162" s="7">
        <v>551</v>
      </c>
      <c r="D162" s="8" t="s">
        <v>1</v>
      </c>
      <c r="E162" s="8" t="s">
        <v>197</v>
      </c>
      <c r="F162" s="8"/>
      <c r="G162" s="6">
        <f>G164</f>
        <v>4559035</v>
      </c>
      <c r="H162" s="6">
        <f>H164</f>
        <v>4560000</v>
      </c>
      <c r="I162" s="6">
        <f>I164</f>
        <v>4561000</v>
      </c>
    </row>
    <row r="163" spans="1:9" ht="15" customHeight="1">
      <c r="A163" s="80" t="s">
        <v>255</v>
      </c>
      <c r="B163" s="7" t="s">
        <v>129</v>
      </c>
      <c r="C163" s="7">
        <v>551</v>
      </c>
      <c r="D163" s="8" t="s">
        <v>1</v>
      </c>
      <c r="E163" s="8" t="s">
        <v>197</v>
      </c>
      <c r="F163" s="8" t="s">
        <v>99</v>
      </c>
      <c r="G163" s="6">
        <f>G164</f>
        <v>4559035</v>
      </c>
      <c r="H163" s="6">
        <f>H164</f>
        <v>4560000</v>
      </c>
      <c r="I163" s="6">
        <f>I164</f>
        <v>4561000</v>
      </c>
    </row>
    <row r="164" spans="1:9" ht="12.75" customHeight="1">
      <c r="A164" s="80" t="s">
        <v>256</v>
      </c>
      <c r="B164" s="7" t="s">
        <v>111</v>
      </c>
      <c r="C164" s="7">
        <v>551</v>
      </c>
      <c r="D164" s="8" t="s">
        <v>1</v>
      </c>
      <c r="E164" s="8" t="s">
        <v>197</v>
      </c>
      <c r="F164" s="8" t="s">
        <v>42</v>
      </c>
      <c r="G164" s="6">
        <v>4559035</v>
      </c>
      <c r="H164" s="6">
        <v>4560000</v>
      </c>
      <c r="I164" s="6">
        <v>4561000</v>
      </c>
    </row>
    <row r="165" spans="1:9" ht="15.75" customHeight="1">
      <c r="A165" s="80" t="s">
        <v>257</v>
      </c>
      <c r="B165" s="7" t="s">
        <v>302</v>
      </c>
      <c r="C165" s="7">
        <v>551</v>
      </c>
      <c r="D165" s="8" t="s">
        <v>1</v>
      </c>
      <c r="E165" s="8" t="s">
        <v>198</v>
      </c>
      <c r="F165" s="8"/>
      <c r="G165" s="6">
        <f>G167</f>
        <v>277000</v>
      </c>
      <c r="H165" s="6">
        <f>H166</f>
        <v>288750</v>
      </c>
      <c r="I165" s="6">
        <f>I166</f>
        <v>290000</v>
      </c>
    </row>
    <row r="166" spans="1:9" ht="12.75" customHeight="1">
      <c r="A166" s="80" t="s">
        <v>258</v>
      </c>
      <c r="B166" s="7" t="s">
        <v>206</v>
      </c>
      <c r="C166" s="7">
        <v>551</v>
      </c>
      <c r="D166" s="8" t="s">
        <v>1</v>
      </c>
      <c r="E166" s="8" t="s">
        <v>198</v>
      </c>
      <c r="F166" s="8" t="s">
        <v>100</v>
      </c>
      <c r="G166" s="6">
        <f>G167</f>
        <v>277000</v>
      </c>
      <c r="H166" s="6">
        <f>H167</f>
        <v>288750</v>
      </c>
      <c r="I166" s="6">
        <f>I167</f>
        <v>290000</v>
      </c>
    </row>
    <row r="167" spans="1:9" ht="12.75">
      <c r="A167" s="80" t="s">
        <v>259</v>
      </c>
      <c r="B167" s="7" t="s">
        <v>251</v>
      </c>
      <c r="C167" s="7">
        <v>551</v>
      </c>
      <c r="D167" s="8" t="s">
        <v>1</v>
      </c>
      <c r="E167" s="8" t="s">
        <v>198</v>
      </c>
      <c r="F167" s="8" t="s">
        <v>250</v>
      </c>
      <c r="G167" s="6">
        <v>277000</v>
      </c>
      <c r="H167" s="6">
        <v>288750</v>
      </c>
      <c r="I167" s="10">
        <v>290000</v>
      </c>
    </row>
    <row r="168" spans="1:9" ht="12.75">
      <c r="A168" s="80" t="s">
        <v>260</v>
      </c>
      <c r="B168" s="9" t="s">
        <v>3</v>
      </c>
      <c r="C168" s="9">
        <v>551</v>
      </c>
      <c r="D168" s="8" t="s">
        <v>4</v>
      </c>
      <c r="E168" s="8"/>
      <c r="F168" s="8"/>
      <c r="G168" s="6">
        <f>G174</f>
        <v>40000</v>
      </c>
      <c r="H168" s="6">
        <f>H174</f>
        <v>40000</v>
      </c>
      <c r="I168" s="6">
        <f>I174</f>
        <v>40000</v>
      </c>
    </row>
    <row r="169" spans="1:9" ht="12.75">
      <c r="A169" s="80" t="s">
        <v>261</v>
      </c>
      <c r="B169" s="9" t="s">
        <v>127</v>
      </c>
      <c r="C169" s="9">
        <v>551</v>
      </c>
      <c r="D169" s="8" t="s">
        <v>5</v>
      </c>
      <c r="E169" s="8"/>
      <c r="F169" s="8"/>
      <c r="G169" s="6">
        <f>G170</f>
        <v>40000</v>
      </c>
      <c r="H169" s="6">
        <f>H170</f>
        <v>40000</v>
      </c>
      <c r="I169" s="6">
        <f>I170</f>
        <v>40000</v>
      </c>
    </row>
    <row r="170" spans="1:9" ht="38.25">
      <c r="A170" s="80" t="s">
        <v>262</v>
      </c>
      <c r="B170" s="9" t="s">
        <v>209</v>
      </c>
      <c r="C170" s="9">
        <v>551</v>
      </c>
      <c r="D170" s="8" t="s">
        <v>5</v>
      </c>
      <c r="E170" s="8" t="s">
        <v>179</v>
      </c>
      <c r="F170" s="8"/>
      <c r="G170" s="6">
        <f>G174</f>
        <v>40000</v>
      </c>
      <c r="H170" s="6">
        <f>H174</f>
        <v>40000</v>
      </c>
      <c r="I170" s="6">
        <f>I174</f>
        <v>40000</v>
      </c>
    </row>
    <row r="171" spans="1:9" ht="12.75">
      <c r="A171" s="80" t="s">
        <v>263</v>
      </c>
      <c r="B171" s="22" t="s">
        <v>303</v>
      </c>
      <c r="C171" s="9">
        <v>551</v>
      </c>
      <c r="D171" s="8" t="s">
        <v>5</v>
      </c>
      <c r="E171" s="8" t="s">
        <v>175</v>
      </c>
      <c r="F171" s="8"/>
      <c r="G171" s="6">
        <f>G174</f>
        <v>40000</v>
      </c>
      <c r="H171" s="6">
        <f>H174</f>
        <v>40000</v>
      </c>
      <c r="I171" s="6">
        <f>I174</f>
        <v>40000</v>
      </c>
    </row>
    <row r="172" spans="1:9" ht="63.75">
      <c r="A172" s="80" t="s">
        <v>264</v>
      </c>
      <c r="B172" s="59" t="s">
        <v>304</v>
      </c>
      <c r="C172" s="9">
        <v>551</v>
      </c>
      <c r="D172" s="8" t="s">
        <v>5</v>
      </c>
      <c r="E172" s="8" t="s">
        <v>199</v>
      </c>
      <c r="F172" s="8"/>
      <c r="G172" s="6">
        <f aca="true" t="shared" si="18" ref="G172:I173">G173</f>
        <v>40000</v>
      </c>
      <c r="H172" s="6">
        <f t="shared" si="18"/>
        <v>40000</v>
      </c>
      <c r="I172" s="6">
        <f t="shared" si="18"/>
        <v>40000</v>
      </c>
    </row>
    <row r="173" spans="1:9" ht="12.75">
      <c r="A173" s="80" t="s">
        <v>265</v>
      </c>
      <c r="B173" s="9" t="s">
        <v>112</v>
      </c>
      <c r="C173" s="9">
        <v>551</v>
      </c>
      <c r="D173" s="8" t="s">
        <v>5</v>
      </c>
      <c r="E173" s="8" t="s">
        <v>199</v>
      </c>
      <c r="F173" s="8" t="s">
        <v>86</v>
      </c>
      <c r="G173" s="6">
        <f t="shared" si="18"/>
        <v>40000</v>
      </c>
      <c r="H173" s="6">
        <f t="shared" si="18"/>
        <v>40000</v>
      </c>
      <c r="I173" s="10">
        <f t="shared" si="18"/>
        <v>40000</v>
      </c>
    </row>
    <row r="174" spans="1:9" ht="12.75">
      <c r="A174" s="80" t="s">
        <v>266</v>
      </c>
      <c r="B174" s="23" t="s">
        <v>110</v>
      </c>
      <c r="C174" s="9">
        <v>551</v>
      </c>
      <c r="D174" s="8" t="s">
        <v>5</v>
      </c>
      <c r="E174" s="8" t="s">
        <v>199</v>
      </c>
      <c r="F174" s="8" t="s">
        <v>87</v>
      </c>
      <c r="G174" s="24">
        <v>40000</v>
      </c>
      <c r="H174" s="6">
        <v>40000</v>
      </c>
      <c r="I174" s="10">
        <v>40000</v>
      </c>
    </row>
    <row r="175" spans="1:9" ht="12.75">
      <c r="A175" s="80" t="s">
        <v>267</v>
      </c>
      <c r="B175" s="7" t="s">
        <v>39</v>
      </c>
      <c r="C175" s="7"/>
      <c r="D175" s="20"/>
      <c r="E175" s="20"/>
      <c r="F175" s="8"/>
      <c r="G175" s="6">
        <v>0</v>
      </c>
      <c r="H175" s="6">
        <v>581913</v>
      </c>
      <c r="I175" s="10">
        <v>1173895</v>
      </c>
    </row>
    <row r="176" spans="1:9" ht="12.75">
      <c r="A176" s="80" t="s">
        <v>268</v>
      </c>
      <c r="B176" s="17" t="s">
        <v>6</v>
      </c>
      <c r="C176" s="17"/>
      <c r="D176" s="86"/>
      <c r="E176" s="77"/>
      <c r="F176" s="8"/>
      <c r="G176" s="6">
        <f>G12+G80+G108+G139+G158+G168</f>
        <v>28183775.88</v>
      </c>
      <c r="H176" s="6">
        <f>H12+H80+H108+H139+H158+H168</f>
        <v>23299107</v>
      </c>
      <c r="I176" s="6">
        <f>I12+I80+I108+I139+I158+I168</f>
        <v>23500307</v>
      </c>
    </row>
    <row r="177" spans="6:9" ht="16.5">
      <c r="F177" s="90"/>
      <c r="G177" s="78"/>
      <c r="H177" s="78"/>
      <c r="I177" s="78"/>
    </row>
    <row r="178" spans="7:9" ht="12.75">
      <c r="G178" s="78"/>
      <c r="H178" s="78"/>
      <c r="I178" s="78"/>
    </row>
    <row r="179" spans="7:9" ht="12.75">
      <c r="G179" s="78"/>
      <c r="H179" s="78"/>
      <c r="I179" s="78"/>
    </row>
    <row r="180" spans="7:9" ht="12.75">
      <c r="G180" s="78"/>
      <c r="H180" s="78"/>
      <c r="I180" s="78"/>
    </row>
    <row r="181" spans="7:9" ht="12.75">
      <c r="G181" s="78"/>
      <c r="H181" s="78"/>
      <c r="I181" s="78"/>
    </row>
    <row r="182" spans="7:9" ht="12.75">
      <c r="G182" s="78">
        <f>G179-G176</f>
        <v>-28183775.88</v>
      </c>
      <c r="H182" s="78">
        <f>H179-H176</f>
        <v>-23299107</v>
      </c>
      <c r="I182" s="78">
        <f>I179-I176</f>
        <v>-23500307</v>
      </c>
    </row>
    <row r="183" spans="7:9" ht="12.75">
      <c r="G183" s="78"/>
      <c r="H183" s="78"/>
      <c r="I183" s="78"/>
    </row>
    <row r="184" spans="7:9" ht="12.75">
      <c r="G184" s="78"/>
      <c r="H184" s="78"/>
      <c r="I184" s="78"/>
    </row>
    <row r="185" spans="7:9" ht="12.75">
      <c r="G185" s="78"/>
      <c r="H185" s="78"/>
      <c r="I185" s="78"/>
    </row>
    <row r="186" spans="7:9" ht="12.75">
      <c r="G186" s="78"/>
      <c r="H186" s="78"/>
      <c r="I186" s="78"/>
    </row>
    <row r="187" spans="7:9" ht="12.75">
      <c r="G187" s="78"/>
      <c r="H187" s="78"/>
      <c r="I187" s="78"/>
    </row>
    <row r="188" spans="7:9" ht="12.75">
      <c r="G188" s="78"/>
      <c r="H188" s="78"/>
      <c r="I188" s="78"/>
    </row>
    <row r="189" spans="7:9" ht="12.75">
      <c r="G189" s="78"/>
      <c r="H189" s="78"/>
      <c r="I189" s="78"/>
    </row>
    <row r="190" spans="7:9" ht="12.75">
      <c r="G190" s="78"/>
      <c r="H190" s="78"/>
      <c r="I190" s="78"/>
    </row>
    <row r="191" spans="7:9" ht="12.75">
      <c r="G191" s="78"/>
      <c r="H191" s="78"/>
      <c r="I191" s="78"/>
    </row>
    <row r="192" spans="7:9" ht="12.75">
      <c r="G192" s="78"/>
      <c r="H192" s="78"/>
      <c r="I192" s="78"/>
    </row>
    <row r="193" spans="7:9" ht="12.75">
      <c r="G193" s="78"/>
      <c r="H193" s="78"/>
      <c r="I193" s="78"/>
    </row>
    <row r="194" spans="7:9" ht="12.75">
      <c r="G194" s="78"/>
      <c r="H194" s="78"/>
      <c r="I194" s="78"/>
    </row>
    <row r="195" spans="7:9" ht="12.75">
      <c r="G195" s="78"/>
      <c r="H195" s="78"/>
      <c r="I195" s="78"/>
    </row>
    <row r="196" spans="7:9" ht="12.75">
      <c r="G196" s="78"/>
      <c r="H196" s="78"/>
      <c r="I196" s="78"/>
    </row>
    <row r="197" spans="7:9" ht="12.75">
      <c r="G197" s="78"/>
      <c r="H197" s="78"/>
      <c r="I197" s="78"/>
    </row>
    <row r="198" spans="7:9" ht="12.75">
      <c r="G198" s="78"/>
      <c r="H198" s="78"/>
      <c r="I198" s="78"/>
    </row>
    <row r="199" spans="7:9" ht="12.75">
      <c r="G199" s="78"/>
      <c r="H199" s="78"/>
      <c r="I199" s="78"/>
    </row>
    <row r="200" spans="7:9" ht="12.75">
      <c r="G200" s="78"/>
      <c r="H200" s="78"/>
      <c r="I200" s="78"/>
    </row>
    <row r="201" spans="7:9" ht="12.75">
      <c r="G201" s="78"/>
      <c r="H201" s="78"/>
      <c r="I201" s="78"/>
    </row>
    <row r="202" spans="7:9" ht="12.75">
      <c r="G202" s="78"/>
      <c r="H202" s="78"/>
      <c r="I202" s="78"/>
    </row>
    <row r="203" spans="7:9" ht="12.75">
      <c r="G203" s="78"/>
      <c r="H203" s="78"/>
      <c r="I203" s="78"/>
    </row>
    <row r="204" spans="7:9" ht="12.75">
      <c r="G204" s="78"/>
      <c r="H204" s="78"/>
      <c r="I204" s="78"/>
    </row>
    <row r="205" spans="7:9" ht="12.75">
      <c r="G205" s="78"/>
      <c r="H205" s="78"/>
      <c r="I205" s="78"/>
    </row>
    <row r="206" spans="7:9" ht="12.75">
      <c r="G206" s="78"/>
      <c r="H206" s="78"/>
      <c r="I206" s="78"/>
    </row>
    <row r="207" spans="7:9" ht="12.75">
      <c r="G207" s="78"/>
      <c r="H207" s="78"/>
      <c r="I207" s="78"/>
    </row>
    <row r="208" spans="7:9" ht="12.75">
      <c r="G208" s="78"/>
      <c r="H208" s="78"/>
      <c r="I208" s="78"/>
    </row>
    <row r="209" spans="7:9" ht="12.75">
      <c r="G209" s="78"/>
      <c r="H209" s="78"/>
      <c r="I209" s="78"/>
    </row>
    <row r="210" spans="7:9" ht="12.75">
      <c r="G210" s="78"/>
      <c r="H210" s="78"/>
      <c r="I210" s="78"/>
    </row>
    <row r="211" spans="7:9" ht="12.75">
      <c r="G211" s="78"/>
      <c r="H211" s="78"/>
      <c r="I211" s="78"/>
    </row>
    <row r="212" spans="7:9" ht="12.75">
      <c r="G212" s="78"/>
      <c r="H212" s="78"/>
      <c r="I212" s="78"/>
    </row>
    <row r="213" spans="7:9" ht="12.75">
      <c r="G213" s="78"/>
      <c r="H213" s="78"/>
      <c r="I213" s="78"/>
    </row>
    <row r="214" spans="7:9" ht="12.75">
      <c r="G214" s="78"/>
      <c r="H214" s="78"/>
      <c r="I214" s="78"/>
    </row>
    <row r="215" spans="7:9" ht="12.75">
      <c r="G215" s="78"/>
      <c r="H215" s="78"/>
      <c r="I215" s="78"/>
    </row>
    <row r="216" spans="7:9" ht="12.75">
      <c r="G216" s="78"/>
      <c r="H216" s="78"/>
      <c r="I216" s="78"/>
    </row>
    <row r="217" spans="7:9" ht="12.75">
      <c r="G217" s="78"/>
      <c r="H217" s="78"/>
      <c r="I217" s="78"/>
    </row>
    <row r="218" spans="7:9" ht="12.75">
      <c r="G218" s="78"/>
      <c r="H218" s="78"/>
      <c r="I218" s="78"/>
    </row>
    <row r="219" spans="7:9" ht="12.75">
      <c r="G219" s="78"/>
      <c r="H219" s="78"/>
      <c r="I219" s="78"/>
    </row>
    <row r="220" spans="7:9" ht="12.75">
      <c r="G220" s="78"/>
      <c r="H220" s="78"/>
      <c r="I220" s="78"/>
    </row>
    <row r="221" spans="7:9" ht="12.75">
      <c r="G221" s="78"/>
      <c r="H221" s="78"/>
      <c r="I221" s="78"/>
    </row>
    <row r="222" spans="7:9" ht="12.75">
      <c r="G222" s="78"/>
      <c r="H222" s="78"/>
      <c r="I222" s="78"/>
    </row>
    <row r="223" spans="7:9" ht="12.75">
      <c r="G223" s="78"/>
      <c r="H223" s="78"/>
      <c r="I223" s="78"/>
    </row>
    <row r="224" spans="7:9" ht="12.75">
      <c r="G224" s="78"/>
      <c r="H224" s="78"/>
      <c r="I224" s="78"/>
    </row>
    <row r="225" spans="7:9" ht="12.75">
      <c r="G225" s="78"/>
      <c r="H225" s="78"/>
      <c r="I225" s="78"/>
    </row>
    <row r="226" spans="7:9" ht="12.75">
      <c r="G226" s="78"/>
      <c r="H226" s="78"/>
      <c r="I226" s="78"/>
    </row>
    <row r="227" spans="7:9" ht="12.75">
      <c r="G227" s="78"/>
      <c r="H227" s="78"/>
      <c r="I227" s="78"/>
    </row>
    <row r="228" spans="7:9" ht="12.75">
      <c r="G228" s="78"/>
      <c r="H228" s="78"/>
      <c r="I228" s="78"/>
    </row>
    <row r="229" spans="7:9" ht="12.75">
      <c r="G229" s="78"/>
      <c r="H229" s="78"/>
      <c r="I229" s="78"/>
    </row>
    <row r="230" spans="7:9" ht="12.75">
      <c r="G230" s="78"/>
      <c r="H230" s="78"/>
      <c r="I230" s="78"/>
    </row>
    <row r="231" spans="7:9" ht="12.75">
      <c r="G231" s="78"/>
      <c r="H231" s="78"/>
      <c r="I231" s="78"/>
    </row>
    <row r="232" spans="7:9" ht="12.75">
      <c r="G232" s="78"/>
      <c r="H232" s="78"/>
      <c r="I232" s="78"/>
    </row>
    <row r="233" spans="7:9" ht="12.75">
      <c r="G233" s="78"/>
      <c r="H233" s="78"/>
      <c r="I233" s="78"/>
    </row>
    <row r="234" spans="7:9" ht="12.75">
      <c r="G234" s="78"/>
      <c r="H234" s="78"/>
      <c r="I234" s="78"/>
    </row>
    <row r="235" spans="7:9" ht="12.75">
      <c r="G235" s="78"/>
      <c r="H235" s="78"/>
      <c r="I235" s="78"/>
    </row>
    <row r="236" spans="7:9" ht="12.75">
      <c r="G236" s="78"/>
      <c r="H236" s="78"/>
      <c r="I236" s="78"/>
    </row>
    <row r="237" spans="7:9" ht="12.75">
      <c r="G237" s="78"/>
      <c r="H237" s="78"/>
      <c r="I237" s="78"/>
    </row>
    <row r="238" spans="7:9" ht="12.75">
      <c r="G238" s="78"/>
      <c r="H238" s="78"/>
      <c r="I238" s="78"/>
    </row>
    <row r="239" spans="7:9" ht="12.75">
      <c r="G239" s="78"/>
      <c r="H239" s="78"/>
      <c r="I239" s="78"/>
    </row>
    <row r="240" spans="7:9" ht="12.75">
      <c r="G240" s="78"/>
      <c r="H240" s="78"/>
      <c r="I240" s="78"/>
    </row>
    <row r="241" spans="7:9" ht="12.75">
      <c r="G241" s="78"/>
      <c r="H241" s="78"/>
      <c r="I241" s="78"/>
    </row>
    <row r="242" spans="7:9" ht="12.75">
      <c r="G242" s="78"/>
      <c r="H242" s="78"/>
      <c r="I242" s="78"/>
    </row>
    <row r="243" spans="7:9" ht="12.75">
      <c r="G243" s="78"/>
      <c r="H243" s="78"/>
      <c r="I243" s="78"/>
    </row>
    <row r="244" spans="7:9" ht="12.75">
      <c r="G244" s="78"/>
      <c r="H244" s="78"/>
      <c r="I244" s="78"/>
    </row>
    <row r="245" spans="7:9" ht="12.75">
      <c r="G245" s="78"/>
      <c r="H245" s="78"/>
      <c r="I245" s="78"/>
    </row>
    <row r="246" spans="7:9" ht="12.75">
      <c r="G246" s="78"/>
      <c r="H246" s="78"/>
      <c r="I246" s="78"/>
    </row>
    <row r="247" spans="7:9" ht="12.75">
      <c r="G247" s="78"/>
      <c r="H247" s="78"/>
      <c r="I247" s="78"/>
    </row>
    <row r="248" spans="7:9" ht="12.75">
      <c r="G248" s="78"/>
      <c r="H248" s="78"/>
      <c r="I248" s="78"/>
    </row>
    <row r="249" spans="7:9" ht="12.75">
      <c r="G249" s="78"/>
      <c r="H249" s="78"/>
      <c r="I249" s="78"/>
    </row>
    <row r="250" spans="7:9" ht="12.75">
      <c r="G250" s="78"/>
      <c r="H250" s="78"/>
      <c r="I250" s="78"/>
    </row>
    <row r="251" spans="7:9" ht="12.75">
      <c r="G251" s="78"/>
      <c r="H251" s="78"/>
      <c r="I251" s="78"/>
    </row>
    <row r="252" spans="7:9" ht="12.75">
      <c r="G252" s="78"/>
      <c r="H252" s="78"/>
      <c r="I252" s="78"/>
    </row>
    <row r="253" spans="7:9" ht="12.75">
      <c r="G253" s="78"/>
      <c r="H253" s="78"/>
      <c r="I253" s="78"/>
    </row>
    <row r="254" spans="7:9" ht="12.75">
      <c r="G254" s="78"/>
      <c r="H254" s="78"/>
      <c r="I254" s="78"/>
    </row>
    <row r="255" spans="7:9" ht="12.75">
      <c r="G255" s="78"/>
      <c r="H255" s="78"/>
      <c r="I255" s="78"/>
    </row>
    <row r="256" spans="7:9" ht="12.75">
      <c r="G256" s="78"/>
      <c r="H256" s="78"/>
      <c r="I256" s="78"/>
    </row>
    <row r="257" spans="7:9" ht="12.75">
      <c r="G257" s="78"/>
      <c r="H257" s="78"/>
      <c r="I257" s="78"/>
    </row>
    <row r="258" spans="7:9" ht="12.75">
      <c r="G258" s="78"/>
      <c r="H258" s="78"/>
      <c r="I258" s="78"/>
    </row>
    <row r="259" spans="7:9" ht="12.75">
      <c r="G259" s="78"/>
      <c r="H259" s="78"/>
      <c r="I259" s="78"/>
    </row>
    <row r="260" spans="7:9" ht="12.75">
      <c r="G260" s="78"/>
      <c r="H260" s="78"/>
      <c r="I260" s="78"/>
    </row>
    <row r="261" spans="7:9" ht="12.75">
      <c r="G261" s="78"/>
      <c r="H261" s="78"/>
      <c r="I261" s="78"/>
    </row>
    <row r="262" spans="7:9" ht="12.75">
      <c r="G262" s="78"/>
      <c r="H262" s="78"/>
      <c r="I262" s="78"/>
    </row>
    <row r="263" spans="7:9" ht="12.75">
      <c r="G263" s="78"/>
      <c r="H263" s="78"/>
      <c r="I263" s="78"/>
    </row>
    <row r="264" spans="7:9" ht="12.75">
      <c r="G264" s="78"/>
      <c r="H264" s="78"/>
      <c r="I264" s="78"/>
    </row>
    <row r="265" spans="7:9" ht="12.75">
      <c r="G265" s="78"/>
      <c r="H265" s="78"/>
      <c r="I265" s="78"/>
    </row>
    <row r="266" spans="7:9" ht="12.75">
      <c r="G266" s="78"/>
      <c r="H266" s="78"/>
      <c r="I266" s="78"/>
    </row>
    <row r="267" spans="7:9" ht="12.75">
      <c r="G267" s="78"/>
      <c r="H267" s="78"/>
      <c r="I267" s="78"/>
    </row>
    <row r="268" spans="7:9" ht="12.75">
      <c r="G268" s="78"/>
      <c r="H268" s="78"/>
      <c r="I268" s="78"/>
    </row>
    <row r="269" spans="7:9" ht="12.75">
      <c r="G269" s="78"/>
      <c r="H269" s="78"/>
      <c r="I269" s="78"/>
    </row>
    <row r="270" spans="7:9" ht="12.75">
      <c r="G270" s="78"/>
      <c r="H270" s="78"/>
      <c r="I270" s="78"/>
    </row>
    <row r="271" spans="7:9" ht="12.75">
      <c r="G271" s="78"/>
      <c r="H271" s="78"/>
      <c r="I271" s="78"/>
    </row>
    <row r="272" spans="7:9" ht="12.75">
      <c r="G272" s="78"/>
      <c r="H272" s="78"/>
      <c r="I272" s="78"/>
    </row>
    <row r="273" spans="7:9" ht="12.75">
      <c r="G273" s="78"/>
      <c r="H273" s="78"/>
      <c r="I273" s="78"/>
    </row>
    <row r="274" spans="7:9" ht="12.75">
      <c r="G274" s="78"/>
      <c r="H274" s="78"/>
      <c r="I274" s="78"/>
    </row>
    <row r="275" spans="7:9" ht="12.75">
      <c r="G275" s="78"/>
      <c r="H275" s="78"/>
      <c r="I275" s="78"/>
    </row>
    <row r="276" spans="7:9" ht="12.75">
      <c r="G276" s="78"/>
      <c r="H276" s="78"/>
      <c r="I276" s="78"/>
    </row>
    <row r="277" spans="7:9" ht="12.75">
      <c r="G277" s="78"/>
      <c r="H277" s="78"/>
      <c r="I277" s="78"/>
    </row>
    <row r="278" spans="7:9" ht="12.75">
      <c r="G278" s="78"/>
      <c r="H278" s="78"/>
      <c r="I278" s="78"/>
    </row>
    <row r="279" spans="7:9" ht="12.75">
      <c r="G279" s="78"/>
      <c r="H279" s="78"/>
      <c r="I279" s="78"/>
    </row>
    <row r="280" spans="7:9" ht="12.75">
      <c r="G280" s="78"/>
      <c r="H280" s="78"/>
      <c r="I280" s="78"/>
    </row>
    <row r="281" spans="7:9" ht="12.75">
      <c r="G281" s="78"/>
      <c r="H281" s="78"/>
      <c r="I281" s="78"/>
    </row>
    <row r="282" spans="7:9" ht="12.75">
      <c r="G282" s="78"/>
      <c r="H282" s="78"/>
      <c r="I282" s="78"/>
    </row>
    <row r="283" spans="7:9" ht="12.75">
      <c r="G283" s="78"/>
      <c r="H283" s="78"/>
      <c r="I283" s="78"/>
    </row>
    <row r="284" spans="7:9" ht="12.75">
      <c r="G284" s="78"/>
      <c r="H284" s="78"/>
      <c r="I284" s="78"/>
    </row>
    <row r="285" spans="7:9" ht="12.75">
      <c r="G285" s="78"/>
      <c r="H285" s="78"/>
      <c r="I285" s="78"/>
    </row>
    <row r="286" spans="7:9" ht="12.75">
      <c r="G286" s="78"/>
      <c r="H286" s="78"/>
      <c r="I286" s="78"/>
    </row>
    <row r="287" spans="7:9" ht="12.75">
      <c r="G287" s="78"/>
      <c r="H287" s="78"/>
      <c r="I287" s="78"/>
    </row>
    <row r="288" spans="7:9" ht="12.75">
      <c r="G288" s="78"/>
      <c r="H288" s="78"/>
      <c r="I288" s="78"/>
    </row>
    <row r="289" spans="7:9" ht="12.75">
      <c r="G289" s="78"/>
      <c r="H289" s="78"/>
      <c r="I289" s="78"/>
    </row>
    <row r="290" spans="7:9" ht="12.75">
      <c r="G290" s="78"/>
      <c r="H290" s="78"/>
      <c r="I290" s="78"/>
    </row>
    <row r="291" spans="7:9" ht="12.75">
      <c r="G291" s="78"/>
      <c r="H291" s="78"/>
      <c r="I291" s="78"/>
    </row>
    <row r="292" spans="7:9" ht="12.75">
      <c r="G292" s="78"/>
      <c r="H292" s="78"/>
      <c r="I292" s="78"/>
    </row>
    <row r="293" spans="7:9" ht="12.75">
      <c r="G293" s="78"/>
      <c r="H293" s="78"/>
      <c r="I293" s="78"/>
    </row>
    <row r="294" spans="7:9" ht="12.75">
      <c r="G294" s="78"/>
      <c r="H294" s="78"/>
      <c r="I294" s="78"/>
    </row>
    <row r="295" spans="7:9" ht="12.75">
      <c r="G295" s="78"/>
      <c r="H295" s="78"/>
      <c r="I295" s="78"/>
    </row>
    <row r="296" spans="7:9" ht="12.75">
      <c r="G296" s="78"/>
      <c r="H296" s="78"/>
      <c r="I296" s="78"/>
    </row>
    <row r="297" spans="7:9" ht="12.75">
      <c r="G297" s="78"/>
      <c r="H297" s="78"/>
      <c r="I297" s="78"/>
    </row>
    <row r="298" spans="7:9" ht="12.75">
      <c r="G298" s="78"/>
      <c r="H298" s="78"/>
      <c r="I298" s="78"/>
    </row>
    <row r="299" spans="7:9" ht="12.75">
      <c r="G299" s="78"/>
      <c r="H299" s="78"/>
      <c r="I299" s="78"/>
    </row>
    <row r="300" spans="7:9" ht="12.75">
      <c r="G300" s="78"/>
      <c r="H300" s="78"/>
      <c r="I300" s="78"/>
    </row>
    <row r="301" spans="7:9" ht="12.75">
      <c r="G301" s="78"/>
      <c r="H301" s="78"/>
      <c r="I301" s="78"/>
    </row>
    <row r="302" spans="7:9" ht="12.75">
      <c r="G302" s="78"/>
      <c r="H302" s="78"/>
      <c r="I302" s="78"/>
    </row>
    <row r="303" spans="7:9" ht="12.75">
      <c r="G303" s="78"/>
      <c r="H303" s="78"/>
      <c r="I303" s="78"/>
    </row>
    <row r="304" spans="7:9" ht="12.75">
      <c r="G304" s="78"/>
      <c r="H304" s="78"/>
      <c r="I304" s="78"/>
    </row>
    <row r="305" spans="7:9" ht="12.75">
      <c r="G305" s="78"/>
      <c r="H305" s="78"/>
      <c r="I305" s="78"/>
    </row>
    <row r="306" spans="7:9" ht="12.75">
      <c r="G306" s="78"/>
      <c r="H306" s="78"/>
      <c r="I306" s="78"/>
    </row>
    <row r="307" spans="7:9" ht="12.75">
      <c r="G307" s="78"/>
      <c r="H307" s="78"/>
      <c r="I307" s="78"/>
    </row>
    <row r="308" spans="7:9" ht="12.75">
      <c r="G308" s="78"/>
      <c r="H308" s="78"/>
      <c r="I308" s="78"/>
    </row>
    <row r="309" spans="7:9" ht="12.75">
      <c r="G309" s="78"/>
      <c r="H309" s="78"/>
      <c r="I309" s="78"/>
    </row>
    <row r="310" spans="7:9" ht="12.75">
      <c r="G310" s="78"/>
      <c r="H310" s="78"/>
      <c r="I310" s="78"/>
    </row>
    <row r="311" spans="7:9" ht="12.75">
      <c r="G311" s="78"/>
      <c r="H311" s="78"/>
      <c r="I311" s="78"/>
    </row>
    <row r="312" spans="7:9" ht="12.75">
      <c r="G312" s="78"/>
      <c r="H312" s="78"/>
      <c r="I312" s="78"/>
    </row>
    <row r="313" spans="7:9" ht="12.75">
      <c r="G313" s="78"/>
      <c r="H313" s="78"/>
      <c r="I313" s="78"/>
    </row>
    <row r="314" spans="7:9" ht="12.75">
      <c r="G314" s="78"/>
      <c r="H314" s="78"/>
      <c r="I314" s="78"/>
    </row>
    <row r="315" spans="7:9" ht="12.75">
      <c r="G315" s="78"/>
      <c r="H315" s="78"/>
      <c r="I315" s="78"/>
    </row>
    <row r="316" spans="7:9" ht="12.75">
      <c r="G316" s="78"/>
      <c r="H316" s="78"/>
      <c r="I316" s="78"/>
    </row>
    <row r="317" spans="7:9" ht="12.75">
      <c r="G317" s="78"/>
      <c r="H317" s="78"/>
      <c r="I317" s="78"/>
    </row>
    <row r="318" spans="7:9" ht="12.75">
      <c r="G318" s="78"/>
      <c r="H318" s="78"/>
      <c r="I318" s="78"/>
    </row>
    <row r="319" spans="7:9" ht="12.75">
      <c r="G319" s="78"/>
      <c r="H319" s="78"/>
      <c r="I319" s="78"/>
    </row>
    <row r="320" spans="7:9" ht="12.75">
      <c r="G320" s="78"/>
      <c r="H320" s="78"/>
      <c r="I320" s="78"/>
    </row>
    <row r="321" spans="7:9" ht="12.75">
      <c r="G321" s="78"/>
      <c r="H321" s="78"/>
      <c r="I321" s="78"/>
    </row>
    <row r="322" spans="7:9" ht="12.75">
      <c r="G322" s="78"/>
      <c r="H322" s="78"/>
      <c r="I322" s="78"/>
    </row>
    <row r="323" spans="7:9" ht="12.75">
      <c r="G323" s="78"/>
      <c r="H323" s="78"/>
      <c r="I323" s="78"/>
    </row>
    <row r="324" spans="7:9" ht="12.75">
      <c r="G324" s="78"/>
      <c r="H324" s="78"/>
      <c r="I324" s="78"/>
    </row>
    <row r="325" spans="7:9" ht="12.75">
      <c r="G325" s="78"/>
      <c r="H325" s="78"/>
      <c r="I325" s="78"/>
    </row>
    <row r="326" spans="7:9" ht="12.75">
      <c r="G326" s="78"/>
      <c r="H326" s="78"/>
      <c r="I326" s="78"/>
    </row>
    <row r="327" spans="7:9" ht="12.75">
      <c r="G327" s="78"/>
      <c r="H327" s="78"/>
      <c r="I327" s="78"/>
    </row>
    <row r="328" spans="7:9" ht="12.75">
      <c r="G328" s="78"/>
      <c r="H328" s="78"/>
      <c r="I328" s="78"/>
    </row>
    <row r="329" spans="7:9" ht="12.75">
      <c r="G329" s="78"/>
      <c r="H329" s="78"/>
      <c r="I329" s="78"/>
    </row>
    <row r="330" spans="7:9" ht="12.75">
      <c r="G330" s="78"/>
      <c r="H330" s="78"/>
      <c r="I330" s="78"/>
    </row>
    <row r="331" spans="7:9" ht="12.75">
      <c r="G331" s="78"/>
      <c r="H331" s="78"/>
      <c r="I331" s="78"/>
    </row>
    <row r="332" spans="7:9" ht="12.75">
      <c r="G332" s="78"/>
      <c r="H332" s="78"/>
      <c r="I332" s="78"/>
    </row>
    <row r="333" spans="7:9" ht="12.75">
      <c r="G333" s="78"/>
      <c r="H333" s="78"/>
      <c r="I333" s="78"/>
    </row>
    <row r="334" spans="7:9" ht="12.75">
      <c r="G334" s="78"/>
      <c r="H334" s="78"/>
      <c r="I334" s="78"/>
    </row>
    <row r="335" spans="7:9" ht="12.75">
      <c r="G335" s="78"/>
      <c r="H335" s="78"/>
      <c r="I335" s="78"/>
    </row>
    <row r="336" spans="7:9" ht="12.75">
      <c r="G336" s="78"/>
      <c r="H336" s="78"/>
      <c r="I336" s="78"/>
    </row>
    <row r="337" spans="7:9" ht="12.75">
      <c r="G337" s="78"/>
      <c r="H337" s="78"/>
      <c r="I337" s="78"/>
    </row>
    <row r="338" spans="7:9" ht="12.75">
      <c r="G338" s="78"/>
      <c r="H338" s="78"/>
      <c r="I338" s="78"/>
    </row>
    <row r="339" spans="7:9" ht="12.75">
      <c r="G339" s="78"/>
      <c r="H339" s="78"/>
      <c r="I339" s="78"/>
    </row>
    <row r="340" spans="7:9" ht="12.75">
      <c r="G340" s="78"/>
      <c r="H340" s="78"/>
      <c r="I340" s="78"/>
    </row>
    <row r="341" spans="7:9" ht="12.75">
      <c r="G341" s="78"/>
      <c r="H341" s="78"/>
      <c r="I341" s="78"/>
    </row>
    <row r="342" spans="7:9" ht="12.75">
      <c r="G342" s="78"/>
      <c r="H342" s="78"/>
      <c r="I342" s="78"/>
    </row>
    <row r="343" spans="7:9" ht="12.75">
      <c r="G343" s="78"/>
      <c r="H343" s="78"/>
      <c r="I343" s="78"/>
    </row>
    <row r="344" spans="7:9" ht="12.75">
      <c r="G344" s="78"/>
      <c r="H344" s="78"/>
      <c r="I344" s="78"/>
    </row>
    <row r="345" spans="7:9" ht="12.75">
      <c r="G345" s="78"/>
      <c r="H345" s="78"/>
      <c r="I345" s="78"/>
    </row>
  </sheetData>
  <sheetProtection/>
  <mergeCells count="4">
    <mergeCell ref="D1:I1"/>
    <mergeCell ref="A6:I6"/>
    <mergeCell ref="A7:I7"/>
    <mergeCell ref="D2:I4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60" r:id="rId1"/>
  <rowBreaks count="3" manualBreakCount="3">
    <brk id="36" max="8" man="1"/>
    <brk id="72" max="8" man="1"/>
    <brk id="103" max="8" man="1"/>
  </rowBreaks>
  <ignoredErrors>
    <ignoredError sqref="A126:IV1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zoomScale="78" zoomScaleNormal="78" workbookViewId="0" topLeftCell="B1">
      <selection activeCell="H2" sqref="H2:J6"/>
    </sheetView>
  </sheetViews>
  <sheetFormatPr defaultColWidth="9.00390625" defaultRowHeight="12.75"/>
  <cols>
    <col min="1" max="1" width="4.00390625" style="67" hidden="1" customWidth="1"/>
    <col min="2" max="2" width="4.00390625" style="67" customWidth="1"/>
    <col min="3" max="3" width="46.75390625" style="61" customWidth="1"/>
    <col min="4" max="4" width="11.625" style="61" customWidth="1"/>
    <col min="5" max="5" width="6.875" style="61" customWidth="1"/>
    <col min="6" max="6" width="0.37109375" style="61" hidden="1" customWidth="1"/>
    <col min="7" max="7" width="7.625" style="67" customWidth="1"/>
    <col min="8" max="8" width="16.75390625" style="61" customWidth="1"/>
    <col min="9" max="9" width="13.00390625" style="61" customWidth="1"/>
    <col min="10" max="10" width="12.75390625" style="61" customWidth="1"/>
    <col min="11" max="11" width="6.75390625" style="61" customWidth="1"/>
    <col min="12" max="12" width="14.25390625" style="61" customWidth="1"/>
    <col min="13" max="16384" width="9.125" style="61" customWidth="1"/>
  </cols>
  <sheetData>
    <row r="1" spans="1:12" ht="15.75" customHeight="1">
      <c r="A1" s="107" t="s">
        <v>215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9.5" customHeight="1">
      <c r="A2" s="62"/>
      <c r="B2" s="62"/>
      <c r="C2" s="62"/>
      <c r="D2" s="62"/>
      <c r="E2" s="62"/>
      <c r="F2" s="62"/>
      <c r="G2" s="62"/>
      <c r="H2" s="93" t="s">
        <v>377</v>
      </c>
      <c r="I2" s="108"/>
      <c r="J2" s="108"/>
      <c r="K2" s="62"/>
      <c r="L2" s="62"/>
    </row>
    <row r="3" spans="1:12" ht="19.5" customHeight="1">
      <c r="A3" s="63"/>
      <c r="B3" s="63"/>
      <c r="C3" s="63"/>
      <c r="D3" s="63"/>
      <c r="E3" s="63"/>
      <c r="F3" s="63"/>
      <c r="G3" s="63"/>
      <c r="H3" s="108"/>
      <c r="I3" s="108"/>
      <c r="J3" s="108"/>
      <c r="K3" s="63"/>
      <c r="L3" s="63"/>
    </row>
    <row r="4" spans="1:12" ht="19.5" customHeight="1">
      <c r="A4" s="63"/>
      <c r="B4" s="63"/>
      <c r="C4" s="63"/>
      <c r="D4" s="63"/>
      <c r="E4" s="63"/>
      <c r="F4" s="63"/>
      <c r="G4" s="63"/>
      <c r="H4" s="108"/>
      <c r="I4" s="108"/>
      <c r="J4" s="108"/>
      <c r="K4" s="63"/>
      <c r="L4" s="63"/>
    </row>
    <row r="5" spans="1:12" ht="30" customHeight="1">
      <c r="A5" s="63"/>
      <c r="B5" s="63"/>
      <c r="C5" s="63"/>
      <c r="D5" s="63"/>
      <c r="E5" s="63"/>
      <c r="F5" s="63"/>
      <c r="G5" s="63"/>
      <c r="H5" s="108"/>
      <c r="I5" s="108"/>
      <c r="J5" s="108"/>
      <c r="K5" s="63"/>
      <c r="L5" s="63"/>
    </row>
    <row r="6" spans="1:12" ht="18" customHeight="1">
      <c r="A6" s="64" t="s">
        <v>101</v>
      </c>
      <c r="B6" s="64"/>
      <c r="C6" s="64"/>
      <c r="D6" s="64"/>
      <c r="E6" s="64"/>
      <c r="F6" s="64"/>
      <c r="G6" s="64"/>
      <c r="H6" s="108"/>
      <c r="I6" s="108"/>
      <c r="J6" s="108"/>
      <c r="K6" s="2"/>
      <c r="L6" s="2"/>
    </row>
    <row r="7" spans="1:14" ht="30.75" customHeight="1">
      <c r="A7" s="109" t="s">
        <v>106</v>
      </c>
      <c r="B7" s="109"/>
      <c r="C7" s="110"/>
      <c r="D7" s="110"/>
      <c r="E7" s="110"/>
      <c r="F7" s="110"/>
      <c r="G7" s="110"/>
      <c r="H7" s="110"/>
      <c r="I7" s="110"/>
      <c r="J7" s="110"/>
      <c r="K7" s="65"/>
      <c r="L7" s="65"/>
      <c r="M7" s="65"/>
      <c r="N7" s="65"/>
    </row>
    <row r="8" spans="1:10" ht="15">
      <c r="A8" s="109" t="s">
        <v>107</v>
      </c>
      <c r="B8" s="109"/>
      <c r="C8" s="111"/>
      <c r="D8" s="111"/>
      <c r="E8" s="111"/>
      <c r="F8" s="111"/>
      <c r="G8" s="111"/>
      <c r="H8" s="111"/>
      <c r="I8" s="111"/>
      <c r="J8" s="111"/>
    </row>
    <row r="9" spans="1:10" ht="16.5" customHeight="1">
      <c r="A9" s="109" t="s">
        <v>346</v>
      </c>
      <c r="B9" s="109"/>
      <c r="C9" s="111"/>
      <c r="D9" s="111"/>
      <c r="E9" s="111"/>
      <c r="F9" s="111"/>
      <c r="G9" s="111"/>
      <c r="H9" s="111"/>
      <c r="I9" s="111"/>
      <c r="J9" s="111"/>
    </row>
    <row r="10" spans="1:10" ht="15">
      <c r="A10" s="66"/>
      <c r="B10" s="66"/>
      <c r="C10" s="67"/>
      <c r="D10" s="67"/>
      <c r="E10" s="67"/>
      <c r="F10" s="67"/>
      <c r="H10" s="68"/>
      <c r="I10" s="68"/>
      <c r="J10" s="68"/>
    </row>
    <row r="11" ht="15">
      <c r="J11" s="68" t="s">
        <v>223</v>
      </c>
    </row>
    <row r="12" spans="1:10" ht="93">
      <c r="A12" s="69" t="s">
        <v>102</v>
      </c>
      <c r="B12" s="69" t="s">
        <v>330</v>
      </c>
      <c r="C12" s="70" t="s">
        <v>103</v>
      </c>
      <c r="D12" s="71" t="s">
        <v>25</v>
      </c>
      <c r="E12" s="101" t="s">
        <v>104</v>
      </c>
      <c r="F12" s="102"/>
      <c r="G12" s="71" t="s">
        <v>105</v>
      </c>
      <c r="H12" s="72" t="s">
        <v>153</v>
      </c>
      <c r="I12" s="72" t="s">
        <v>224</v>
      </c>
      <c r="J12" s="72" t="s">
        <v>347</v>
      </c>
    </row>
    <row r="13" spans="1:10" ht="62.25" customHeight="1">
      <c r="A13" s="69">
        <v>1</v>
      </c>
      <c r="B13" s="69">
        <v>1</v>
      </c>
      <c r="C13" s="25" t="s">
        <v>308</v>
      </c>
      <c r="D13" s="26" t="s">
        <v>179</v>
      </c>
      <c r="E13" s="101"/>
      <c r="F13" s="102"/>
      <c r="G13" s="27"/>
      <c r="H13" s="28">
        <f>H14+H103+H141</f>
        <v>6257891.47</v>
      </c>
      <c r="I13" s="28">
        <f>I14+I103+I141</f>
        <v>5775779</v>
      </c>
      <c r="J13" s="28">
        <f>J14+J103+J141</f>
        <v>5830729</v>
      </c>
    </row>
    <row r="14" spans="1:10" ht="32.25" customHeight="1">
      <c r="A14" s="47">
        <v>2</v>
      </c>
      <c r="B14" s="69">
        <v>2</v>
      </c>
      <c r="C14" s="25" t="s">
        <v>309</v>
      </c>
      <c r="D14" s="26" t="s">
        <v>180</v>
      </c>
      <c r="E14" s="103"/>
      <c r="F14" s="104"/>
      <c r="G14" s="29"/>
      <c r="H14" s="28">
        <f>H17+H22+H27+H32+H59+H40+H45+H54+H50+H39</f>
        <v>5654199.27</v>
      </c>
      <c r="I14" s="28">
        <f>I17+I22+I27+I32+I59+I40+I45+I54+I50</f>
        <v>5316200</v>
      </c>
      <c r="J14" s="28">
        <f>J17+J22+J27+J32+J59+J40+J45+J54+J50</f>
        <v>5359225</v>
      </c>
    </row>
    <row r="15" spans="1:10" ht="92.25" customHeight="1">
      <c r="A15" s="47">
        <v>3</v>
      </c>
      <c r="B15" s="69">
        <v>3</v>
      </c>
      <c r="C15" s="25" t="s">
        <v>310</v>
      </c>
      <c r="D15" s="26" t="s">
        <v>191</v>
      </c>
      <c r="E15" s="105"/>
      <c r="F15" s="106"/>
      <c r="G15" s="32"/>
      <c r="H15" s="33">
        <f>H16</f>
        <v>4029074.88</v>
      </c>
      <c r="I15" s="33">
        <f aca="true" t="shared" si="0" ref="H15:J16">I16</f>
        <v>3750200</v>
      </c>
      <c r="J15" s="33">
        <f t="shared" si="0"/>
        <v>3780225</v>
      </c>
    </row>
    <row r="16" spans="1:10" ht="27.75" customHeight="1">
      <c r="A16" s="69">
        <v>4</v>
      </c>
      <c r="B16" s="69">
        <v>4</v>
      </c>
      <c r="C16" s="25" t="s">
        <v>283</v>
      </c>
      <c r="D16" s="26" t="s">
        <v>191</v>
      </c>
      <c r="E16" s="105">
        <v>200</v>
      </c>
      <c r="F16" s="106"/>
      <c r="G16" s="32"/>
      <c r="H16" s="33">
        <f t="shared" si="0"/>
        <v>4029074.88</v>
      </c>
      <c r="I16" s="33">
        <f t="shared" si="0"/>
        <v>3750200</v>
      </c>
      <c r="J16" s="33">
        <f t="shared" si="0"/>
        <v>3780225</v>
      </c>
    </row>
    <row r="17" spans="1:10" ht="30.75" customHeight="1">
      <c r="A17" s="47">
        <v>5</v>
      </c>
      <c r="B17" s="69">
        <v>5</v>
      </c>
      <c r="C17" s="34" t="s">
        <v>126</v>
      </c>
      <c r="D17" s="26" t="s">
        <v>191</v>
      </c>
      <c r="E17" s="96" t="s">
        <v>41</v>
      </c>
      <c r="F17" s="97"/>
      <c r="G17" s="35"/>
      <c r="H17" s="33">
        <f>H18</f>
        <v>4029074.88</v>
      </c>
      <c r="I17" s="33">
        <f>I19</f>
        <v>3750200</v>
      </c>
      <c r="J17" s="33">
        <f>J19</f>
        <v>3780225</v>
      </c>
    </row>
    <row r="18" spans="1:10" ht="19.5" customHeight="1">
      <c r="A18" s="47">
        <v>6</v>
      </c>
      <c r="B18" s="69">
        <v>6</v>
      </c>
      <c r="C18" s="36" t="s">
        <v>22</v>
      </c>
      <c r="D18" s="26" t="s">
        <v>191</v>
      </c>
      <c r="E18" s="105">
        <v>240</v>
      </c>
      <c r="F18" s="106"/>
      <c r="G18" s="32" t="s">
        <v>23</v>
      </c>
      <c r="H18" s="33">
        <f>H19</f>
        <v>4029074.88</v>
      </c>
      <c r="I18" s="33">
        <f>I19</f>
        <v>3750200</v>
      </c>
      <c r="J18" s="33">
        <f>J19</f>
        <v>3780225</v>
      </c>
    </row>
    <row r="19" spans="1:10" ht="17.25" customHeight="1">
      <c r="A19" s="69">
        <v>7</v>
      </c>
      <c r="B19" s="69">
        <v>7</v>
      </c>
      <c r="C19" s="36" t="s">
        <v>120</v>
      </c>
      <c r="D19" s="26" t="s">
        <v>191</v>
      </c>
      <c r="E19" s="96" t="s">
        <v>41</v>
      </c>
      <c r="F19" s="97"/>
      <c r="G19" s="35" t="s">
        <v>24</v>
      </c>
      <c r="H19" s="28">
        <f>3831083+197991.88</f>
        <v>4029074.88</v>
      </c>
      <c r="I19" s="28">
        <v>3750200</v>
      </c>
      <c r="J19" s="28">
        <v>3780225</v>
      </c>
    </row>
    <row r="20" spans="1:10" ht="85.5" customHeight="1">
      <c r="A20" s="47">
        <v>8</v>
      </c>
      <c r="B20" s="69">
        <v>8</v>
      </c>
      <c r="C20" s="25" t="s">
        <v>311</v>
      </c>
      <c r="D20" s="26" t="s">
        <v>181</v>
      </c>
      <c r="E20" s="98"/>
      <c r="F20" s="99"/>
      <c r="G20" s="32"/>
      <c r="H20" s="28">
        <f>H24</f>
        <v>320830.51999999996</v>
      </c>
      <c r="I20" s="28">
        <f>I24</f>
        <v>420000</v>
      </c>
      <c r="J20" s="28">
        <f>J24</f>
        <v>425000</v>
      </c>
    </row>
    <row r="21" spans="1:10" ht="33" customHeight="1">
      <c r="A21" s="47">
        <v>9</v>
      </c>
      <c r="B21" s="69">
        <v>9</v>
      </c>
      <c r="C21" s="25" t="s">
        <v>283</v>
      </c>
      <c r="D21" s="26" t="s">
        <v>181</v>
      </c>
      <c r="E21" s="98" t="s">
        <v>55</v>
      </c>
      <c r="F21" s="99"/>
      <c r="G21" s="32"/>
      <c r="H21" s="28">
        <f>H24</f>
        <v>320830.51999999996</v>
      </c>
      <c r="I21" s="28">
        <f>I24</f>
        <v>420000</v>
      </c>
      <c r="J21" s="28">
        <f>J24</f>
        <v>425000</v>
      </c>
    </row>
    <row r="22" spans="1:10" ht="30" customHeight="1">
      <c r="A22" s="69">
        <v>10</v>
      </c>
      <c r="B22" s="69">
        <v>10</v>
      </c>
      <c r="C22" s="39" t="s">
        <v>126</v>
      </c>
      <c r="D22" s="26" t="s">
        <v>181</v>
      </c>
      <c r="E22" s="98" t="s">
        <v>41</v>
      </c>
      <c r="F22" s="99"/>
      <c r="G22" s="32"/>
      <c r="H22" s="28">
        <f>H24</f>
        <v>320830.51999999996</v>
      </c>
      <c r="I22" s="28">
        <f>I24</f>
        <v>420000</v>
      </c>
      <c r="J22" s="28">
        <f>J24</f>
        <v>425000</v>
      </c>
    </row>
    <row r="23" spans="1:10" ht="25.5" customHeight="1">
      <c r="A23" s="47">
        <v>11</v>
      </c>
      <c r="B23" s="69">
        <v>11</v>
      </c>
      <c r="C23" s="39" t="s">
        <v>35</v>
      </c>
      <c r="D23" s="26" t="s">
        <v>181</v>
      </c>
      <c r="E23" s="98" t="s">
        <v>41</v>
      </c>
      <c r="F23" s="99"/>
      <c r="G23" s="32" t="s">
        <v>19</v>
      </c>
      <c r="H23" s="28">
        <f>H24</f>
        <v>320830.51999999996</v>
      </c>
      <c r="I23" s="28">
        <f>I24</f>
        <v>420000</v>
      </c>
      <c r="J23" s="28">
        <f>J24</f>
        <v>425000</v>
      </c>
    </row>
    <row r="24" spans="1:10" ht="21.75" customHeight="1">
      <c r="A24" s="47">
        <v>12</v>
      </c>
      <c r="B24" s="69">
        <v>12</v>
      </c>
      <c r="C24" s="39" t="s">
        <v>121</v>
      </c>
      <c r="D24" s="26" t="s">
        <v>181</v>
      </c>
      <c r="E24" s="98" t="s">
        <v>41</v>
      </c>
      <c r="F24" s="99"/>
      <c r="G24" s="32" t="s">
        <v>29</v>
      </c>
      <c r="H24" s="28">
        <f>415850-75000-8019.2-12000.28</f>
        <v>320830.51999999996</v>
      </c>
      <c r="I24" s="28">
        <v>420000</v>
      </c>
      <c r="J24" s="40">
        <v>425000</v>
      </c>
    </row>
    <row r="25" spans="1:10" ht="78.75" customHeight="1">
      <c r="A25" s="69">
        <v>13</v>
      </c>
      <c r="B25" s="69">
        <v>13</v>
      </c>
      <c r="C25" s="25" t="s">
        <v>312</v>
      </c>
      <c r="D25" s="26" t="s">
        <v>192</v>
      </c>
      <c r="E25" s="98"/>
      <c r="F25" s="99"/>
      <c r="G25" s="32"/>
      <c r="H25" s="28">
        <f aca="true" t="shared" si="1" ref="H25:J28">H26</f>
        <v>197000</v>
      </c>
      <c r="I25" s="28">
        <f t="shared" si="1"/>
        <v>197000</v>
      </c>
      <c r="J25" s="28">
        <f t="shared" si="1"/>
        <v>197000</v>
      </c>
    </row>
    <row r="26" spans="1:10" ht="30">
      <c r="A26" s="47">
        <v>14</v>
      </c>
      <c r="B26" s="69">
        <v>14</v>
      </c>
      <c r="C26" s="25" t="s">
        <v>269</v>
      </c>
      <c r="D26" s="26" t="s">
        <v>192</v>
      </c>
      <c r="E26" s="98" t="s">
        <v>55</v>
      </c>
      <c r="F26" s="99"/>
      <c r="G26" s="32"/>
      <c r="H26" s="28">
        <f t="shared" si="1"/>
        <v>197000</v>
      </c>
      <c r="I26" s="28">
        <f t="shared" si="1"/>
        <v>197000</v>
      </c>
      <c r="J26" s="28">
        <f t="shared" si="1"/>
        <v>197000</v>
      </c>
    </row>
    <row r="27" spans="1:10" ht="33" customHeight="1">
      <c r="A27" s="69">
        <v>15</v>
      </c>
      <c r="B27" s="69">
        <v>15</v>
      </c>
      <c r="C27" s="34" t="s">
        <v>126</v>
      </c>
      <c r="D27" s="26" t="s">
        <v>192</v>
      </c>
      <c r="E27" s="98" t="s">
        <v>41</v>
      </c>
      <c r="F27" s="99"/>
      <c r="G27" s="32"/>
      <c r="H27" s="28">
        <f t="shared" si="1"/>
        <v>197000</v>
      </c>
      <c r="I27" s="28">
        <f t="shared" si="1"/>
        <v>197000</v>
      </c>
      <c r="J27" s="28">
        <f t="shared" si="1"/>
        <v>197000</v>
      </c>
    </row>
    <row r="28" spans="1:10" ht="15">
      <c r="A28" s="47">
        <v>16</v>
      </c>
      <c r="B28" s="69">
        <v>16</v>
      </c>
      <c r="C28" s="36" t="s">
        <v>22</v>
      </c>
      <c r="D28" s="26" t="s">
        <v>192</v>
      </c>
      <c r="E28" s="98" t="s">
        <v>41</v>
      </c>
      <c r="F28" s="99"/>
      <c r="G28" s="32" t="s">
        <v>23</v>
      </c>
      <c r="H28" s="28">
        <f t="shared" si="1"/>
        <v>197000</v>
      </c>
      <c r="I28" s="28">
        <f t="shared" si="1"/>
        <v>197000</v>
      </c>
      <c r="J28" s="28">
        <f t="shared" si="1"/>
        <v>197000</v>
      </c>
    </row>
    <row r="29" spans="1:10" ht="15">
      <c r="A29" s="69">
        <v>17</v>
      </c>
      <c r="B29" s="69">
        <v>17</v>
      </c>
      <c r="C29" s="36" t="s">
        <v>120</v>
      </c>
      <c r="D29" s="26" t="s">
        <v>192</v>
      </c>
      <c r="E29" s="98" t="s">
        <v>41</v>
      </c>
      <c r="F29" s="99"/>
      <c r="G29" s="32" t="s">
        <v>24</v>
      </c>
      <c r="H29" s="28">
        <v>197000</v>
      </c>
      <c r="I29" s="28">
        <v>197000</v>
      </c>
      <c r="J29" s="28">
        <v>197000</v>
      </c>
    </row>
    <row r="30" spans="1:10" ht="72" customHeight="1">
      <c r="A30" s="47">
        <v>18</v>
      </c>
      <c r="B30" s="69">
        <v>18</v>
      </c>
      <c r="C30" s="25" t="s">
        <v>313</v>
      </c>
      <c r="D30" s="26" t="s">
        <v>182</v>
      </c>
      <c r="E30" s="98"/>
      <c r="F30" s="99"/>
      <c r="G30" s="32"/>
      <c r="H30" s="28">
        <f aca="true" t="shared" si="2" ref="H30:J33">H31</f>
        <v>37000</v>
      </c>
      <c r="I30" s="28">
        <f t="shared" si="2"/>
        <v>38000</v>
      </c>
      <c r="J30" s="28">
        <f t="shared" si="2"/>
        <v>40000</v>
      </c>
    </row>
    <row r="31" spans="1:10" ht="30">
      <c r="A31" s="69">
        <v>19</v>
      </c>
      <c r="B31" s="69">
        <v>19</v>
      </c>
      <c r="C31" s="25" t="s">
        <v>269</v>
      </c>
      <c r="D31" s="26" t="s">
        <v>182</v>
      </c>
      <c r="E31" s="98" t="s">
        <v>55</v>
      </c>
      <c r="F31" s="99"/>
      <c r="G31" s="32"/>
      <c r="H31" s="28">
        <f t="shared" si="2"/>
        <v>37000</v>
      </c>
      <c r="I31" s="28">
        <f t="shared" si="2"/>
        <v>38000</v>
      </c>
      <c r="J31" s="28">
        <f t="shared" si="2"/>
        <v>40000</v>
      </c>
    </row>
    <row r="32" spans="1:10" ht="33.75" customHeight="1">
      <c r="A32" s="47">
        <v>20</v>
      </c>
      <c r="B32" s="69">
        <v>20</v>
      </c>
      <c r="C32" s="34" t="s">
        <v>126</v>
      </c>
      <c r="D32" s="26" t="s">
        <v>182</v>
      </c>
      <c r="E32" s="98" t="s">
        <v>41</v>
      </c>
      <c r="F32" s="99"/>
      <c r="G32" s="32"/>
      <c r="H32" s="28">
        <f t="shared" si="2"/>
        <v>37000</v>
      </c>
      <c r="I32" s="28">
        <f t="shared" si="2"/>
        <v>38000</v>
      </c>
      <c r="J32" s="28">
        <f t="shared" si="2"/>
        <v>40000</v>
      </c>
    </row>
    <row r="33" spans="1:10" ht="22.5" customHeight="1">
      <c r="A33" s="69">
        <v>21</v>
      </c>
      <c r="B33" s="69">
        <v>21</v>
      </c>
      <c r="C33" s="39" t="s">
        <v>35</v>
      </c>
      <c r="D33" s="26" t="s">
        <v>182</v>
      </c>
      <c r="E33" s="98" t="s">
        <v>55</v>
      </c>
      <c r="F33" s="99"/>
      <c r="G33" s="32" t="s">
        <v>19</v>
      </c>
      <c r="H33" s="28">
        <f t="shared" si="2"/>
        <v>37000</v>
      </c>
      <c r="I33" s="28">
        <f t="shared" si="2"/>
        <v>38000</v>
      </c>
      <c r="J33" s="28">
        <f t="shared" si="2"/>
        <v>40000</v>
      </c>
    </row>
    <row r="34" spans="1:10" ht="18.75" customHeight="1">
      <c r="A34" s="47">
        <v>22</v>
      </c>
      <c r="B34" s="69">
        <v>22</v>
      </c>
      <c r="C34" s="39" t="s">
        <v>121</v>
      </c>
      <c r="D34" s="26" t="s">
        <v>182</v>
      </c>
      <c r="E34" s="98" t="s">
        <v>41</v>
      </c>
      <c r="F34" s="99"/>
      <c r="G34" s="32" t="s">
        <v>29</v>
      </c>
      <c r="H34" s="28">
        <v>37000</v>
      </c>
      <c r="I34" s="28">
        <v>38000</v>
      </c>
      <c r="J34" s="28">
        <v>40000</v>
      </c>
    </row>
    <row r="35" spans="1:10" ht="90">
      <c r="A35" s="47"/>
      <c r="B35" s="69">
        <v>23</v>
      </c>
      <c r="C35" s="25" t="s">
        <v>313</v>
      </c>
      <c r="D35" s="26" t="s">
        <v>182</v>
      </c>
      <c r="E35" s="98"/>
      <c r="F35" s="99"/>
      <c r="G35" s="32"/>
      <c r="H35" s="28">
        <f>H36</f>
        <v>75000</v>
      </c>
      <c r="I35" s="28">
        <v>0</v>
      </c>
      <c r="J35" s="28">
        <v>0</v>
      </c>
    </row>
    <row r="36" spans="1:10" ht="30">
      <c r="A36" s="47"/>
      <c r="B36" s="69">
        <v>24</v>
      </c>
      <c r="C36" s="25" t="s">
        <v>283</v>
      </c>
      <c r="D36" s="26" t="s">
        <v>182</v>
      </c>
      <c r="E36" s="98" t="s">
        <v>113</v>
      </c>
      <c r="F36" s="99"/>
      <c r="G36" s="32"/>
      <c r="H36" s="28">
        <f>H37</f>
        <v>75000</v>
      </c>
      <c r="I36" s="28">
        <v>0</v>
      </c>
      <c r="J36" s="28">
        <v>0</v>
      </c>
    </row>
    <row r="37" spans="1:10" ht="45">
      <c r="A37" s="47"/>
      <c r="B37" s="69">
        <v>25</v>
      </c>
      <c r="C37" s="34" t="s">
        <v>126</v>
      </c>
      <c r="D37" s="26" t="s">
        <v>182</v>
      </c>
      <c r="E37" s="98" t="s">
        <v>144</v>
      </c>
      <c r="F37" s="99"/>
      <c r="G37" s="32"/>
      <c r="H37" s="28">
        <f>H38</f>
        <v>75000</v>
      </c>
      <c r="I37" s="28">
        <v>0</v>
      </c>
      <c r="J37" s="28">
        <v>0</v>
      </c>
    </row>
    <row r="38" spans="1:10" ht="15">
      <c r="A38" s="47"/>
      <c r="B38" s="69">
        <v>26</v>
      </c>
      <c r="C38" s="39" t="s">
        <v>35</v>
      </c>
      <c r="D38" s="26" t="s">
        <v>182</v>
      </c>
      <c r="E38" s="98" t="s">
        <v>113</v>
      </c>
      <c r="F38" s="99"/>
      <c r="G38" s="32" t="s">
        <v>19</v>
      </c>
      <c r="H38" s="28">
        <f>H39</f>
        <v>75000</v>
      </c>
      <c r="I38" s="28">
        <v>0</v>
      </c>
      <c r="J38" s="28">
        <v>0</v>
      </c>
    </row>
    <row r="39" spans="1:10" ht="15">
      <c r="A39" s="47"/>
      <c r="B39" s="69">
        <v>27</v>
      </c>
      <c r="C39" s="39" t="s">
        <v>121</v>
      </c>
      <c r="D39" s="26" t="s">
        <v>182</v>
      </c>
      <c r="E39" s="98" t="s">
        <v>144</v>
      </c>
      <c r="F39" s="99"/>
      <c r="G39" s="32" t="s">
        <v>29</v>
      </c>
      <c r="H39" s="28">
        <v>75000</v>
      </c>
      <c r="I39" s="28">
        <v>0</v>
      </c>
      <c r="J39" s="28">
        <v>0</v>
      </c>
    </row>
    <row r="40" spans="1:10" ht="71.25" customHeight="1">
      <c r="A40" s="47"/>
      <c r="B40" s="69">
        <v>28</v>
      </c>
      <c r="C40" s="34" t="s">
        <v>314</v>
      </c>
      <c r="D40" s="26" t="s">
        <v>333</v>
      </c>
      <c r="E40" s="96"/>
      <c r="F40" s="97"/>
      <c r="G40" s="32"/>
      <c r="H40" s="41">
        <f>H41</f>
        <v>21985</v>
      </c>
      <c r="I40" s="28">
        <f>I44</f>
        <v>15000</v>
      </c>
      <c r="J40" s="28">
        <f>J44</f>
        <v>15000</v>
      </c>
    </row>
    <row r="41" spans="1:10" ht="15">
      <c r="A41" s="47"/>
      <c r="B41" s="69">
        <v>29</v>
      </c>
      <c r="C41" s="34" t="s">
        <v>122</v>
      </c>
      <c r="D41" s="26" t="s">
        <v>333</v>
      </c>
      <c r="E41" s="96" t="s">
        <v>113</v>
      </c>
      <c r="F41" s="97"/>
      <c r="G41" s="32"/>
      <c r="H41" s="41">
        <f>H42</f>
        <v>21985</v>
      </c>
      <c r="I41" s="28">
        <f>I44</f>
        <v>15000</v>
      </c>
      <c r="J41" s="28">
        <f>J44</f>
        <v>15000</v>
      </c>
    </row>
    <row r="42" spans="1:10" ht="15">
      <c r="A42" s="47"/>
      <c r="B42" s="69">
        <v>30</v>
      </c>
      <c r="C42" s="34" t="s">
        <v>145</v>
      </c>
      <c r="D42" s="26" t="s">
        <v>333</v>
      </c>
      <c r="E42" s="96" t="s">
        <v>144</v>
      </c>
      <c r="F42" s="97"/>
      <c r="G42" s="32"/>
      <c r="H42" s="41">
        <f>H43</f>
        <v>21985</v>
      </c>
      <c r="I42" s="28">
        <f>I43</f>
        <v>15000</v>
      </c>
      <c r="J42" s="28">
        <f>J41</f>
        <v>15000</v>
      </c>
    </row>
    <row r="43" spans="1:10" ht="15">
      <c r="A43" s="47"/>
      <c r="B43" s="69">
        <v>31</v>
      </c>
      <c r="C43" s="25" t="s">
        <v>35</v>
      </c>
      <c r="D43" s="26" t="s">
        <v>333</v>
      </c>
      <c r="E43" s="96" t="s">
        <v>144</v>
      </c>
      <c r="F43" s="97"/>
      <c r="G43" s="32" t="s">
        <v>19</v>
      </c>
      <c r="H43" s="41">
        <f>H44</f>
        <v>21985</v>
      </c>
      <c r="I43" s="28">
        <f>I44</f>
        <v>15000</v>
      </c>
      <c r="J43" s="40">
        <f>J44</f>
        <v>15000</v>
      </c>
    </row>
    <row r="44" spans="1:10" ht="16.5" customHeight="1">
      <c r="A44" s="47"/>
      <c r="B44" s="69">
        <v>32</v>
      </c>
      <c r="C44" s="25" t="s">
        <v>218</v>
      </c>
      <c r="D44" s="26" t="s">
        <v>333</v>
      </c>
      <c r="E44" s="98" t="s">
        <v>143</v>
      </c>
      <c r="F44" s="99"/>
      <c r="G44" s="32" t="s">
        <v>2</v>
      </c>
      <c r="H44" s="41">
        <f>15000+6985</f>
        <v>21985</v>
      </c>
      <c r="I44" s="28">
        <v>15000</v>
      </c>
      <c r="J44" s="40">
        <v>15000</v>
      </c>
    </row>
    <row r="45" spans="1:10" ht="90">
      <c r="A45" s="47"/>
      <c r="B45" s="69">
        <v>33</v>
      </c>
      <c r="C45" s="25" t="s">
        <v>315</v>
      </c>
      <c r="D45" s="26" t="s">
        <v>183</v>
      </c>
      <c r="E45" s="37"/>
      <c r="F45" s="38"/>
      <c r="G45" s="32"/>
      <c r="H45" s="28">
        <f aca="true" t="shared" si="3" ref="H45:J46">H46</f>
        <v>155084</v>
      </c>
      <c r="I45" s="28">
        <f t="shared" si="3"/>
        <v>156000</v>
      </c>
      <c r="J45" s="28">
        <f t="shared" si="3"/>
        <v>156000</v>
      </c>
    </row>
    <row r="46" spans="1:10" ht="75">
      <c r="A46" s="47"/>
      <c r="B46" s="69">
        <v>34</v>
      </c>
      <c r="C46" s="25" t="s">
        <v>45</v>
      </c>
      <c r="D46" s="26" t="s">
        <v>183</v>
      </c>
      <c r="E46" s="37" t="s">
        <v>46</v>
      </c>
      <c r="F46" s="38"/>
      <c r="G46" s="32"/>
      <c r="H46" s="28">
        <f t="shared" si="3"/>
        <v>155084</v>
      </c>
      <c r="I46" s="28">
        <f t="shared" si="3"/>
        <v>156000</v>
      </c>
      <c r="J46" s="28">
        <f t="shared" si="3"/>
        <v>156000</v>
      </c>
    </row>
    <row r="47" spans="1:10" ht="29.25" customHeight="1">
      <c r="A47" s="47"/>
      <c r="B47" s="69">
        <v>35</v>
      </c>
      <c r="C47" s="25" t="s">
        <v>229</v>
      </c>
      <c r="D47" s="26" t="s">
        <v>183</v>
      </c>
      <c r="E47" s="37" t="s">
        <v>131</v>
      </c>
      <c r="F47" s="38"/>
      <c r="G47" s="32"/>
      <c r="H47" s="28">
        <f>H48</f>
        <v>155084</v>
      </c>
      <c r="I47" s="28">
        <v>156000</v>
      </c>
      <c r="J47" s="28">
        <v>156000</v>
      </c>
    </row>
    <row r="48" spans="1:10" ht="17.25" customHeight="1">
      <c r="A48" s="47"/>
      <c r="B48" s="69">
        <v>36</v>
      </c>
      <c r="C48" s="25" t="s">
        <v>35</v>
      </c>
      <c r="D48" s="26" t="s">
        <v>183</v>
      </c>
      <c r="E48" s="37" t="s">
        <v>131</v>
      </c>
      <c r="F48" s="38"/>
      <c r="G48" s="32" t="s">
        <v>19</v>
      </c>
      <c r="H48" s="28">
        <f>H49</f>
        <v>155084</v>
      </c>
      <c r="I48" s="28">
        <f>I49</f>
        <v>156000</v>
      </c>
      <c r="J48" s="28">
        <f>J49</f>
        <v>156000</v>
      </c>
    </row>
    <row r="49" spans="1:10" ht="17.25" customHeight="1">
      <c r="A49" s="47"/>
      <c r="B49" s="69">
        <v>37</v>
      </c>
      <c r="C49" s="25" t="s">
        <v>121</v>
      </c>
      <c r="D49" s="26" t="s">
        <v>183</v>
      </c>
      <c r="E49" s="37" t="s">
        <v>131</v>
      </c>
      <c r="F49" s="38"/>
      <c r="G49" s="32" t="s">
        <v>29</v>
      </c>
      <c r="H49" s="28">
        <v>155084</v>
      </c>
      <c r="I49" s="28">
        <v>156000</v>
      </c>
      <c r="J49" s="28">
        <v>156000</v>
      </c>
    </row>
    <row r="50" spans="1:10" ht="99" customHeight="1">
      <c r="A50" s="47"/>
      <c r="B50" s="69"/>
      <c r="C50" s="25" t="s">
        <v>313</v>
      </c>
      <c r="D50" s="26" t="s">
        <v>343</v>
      </c>
      <c r="E50" s="98"/>
      <c r="F50" s="99"/>
      <c r="G50" s="32"/>
      <c r="H50" s="28">
        <f aca="true" t="shared" si="4" ref="H50:J52">H51</f>
        <v>45000</v>
      </c>
      <c r="I50" s="28">
        <f t="shared" si="4"/>
        <v>0</v>
      </c>
      <c r="J50" s="28">
        <f t="shared" si="4"/>
        <v>0</v>
      </c>
    </row>
    <row r="51" spans="1:10" ht="37.5" customHeight="1">
      <c r="A51" s="47"/>
      <c r="B51" s="69"/>
      <c r="C51" s="25" t="s">
        <v>269</v>
      </c>
      <c r="D51" s="26" t="s">
        <v>343</v>
      </c>
      <c r="E51" s="98" t="s">
        <v>55</v>
      </c>
      <c r="F51" s="99"/>
      <c r="G51" s="32"/>
      <c r="H51" s="28">
        <f t="shared" si="4"/>
        <v>45000</v>
      </c>
      <c r="I51" s="28">
        <f t="shared" si="4"/>
        <v>0</v>
      </c>
      <c r="J51" s="28">
        <f t="shared" si="4"/>
        <v>0</v>
      </c>
    </row>
    <row r="52" spans="1:10" ht="42.75" customHeight="1">
      <c r="A52" s="47"/>
      <c r="B52" s="69"/>
      <c r="C52" s="34" t="s">
        <v>126</v>
      </c>
      <c r="D52" s="26" t="s">
        <v>343</v>
      </c>
      <c r="E52" s="98" t="s">
        <v>41</v>
      </c>
      <c r="F52" s="99"/>
      <c r="G52" s="32"/>
      <c r="H52" s="28">
        <f t="shared" si="4"/>
        <v>45000</v>
      </c>
      <c r="I52" s="28">
        <f t="shared" si="4"/>
        <v>0</v>
      </c>
      <c r="J52" s="28">
        <f t="shared" si="4"/>
        <v>0</v>
      </c>
    </row>
    <row r="53" spans="1:10" ht="26.25" customHeight="1">
      <c r="A53" s="47"/>
      <c r="B53" s="69"/>
      <c r="C53" s="39" t="s">
        <v>35</v>
      </c>
      <c r="D53" s="26" t="s">
        <v>343</v>
      </c>
      <c r="E53" s="98" t="s">
        <v>55</v>
      </c>
      <c r="F53" s="99"/>
      <c r="G53" s="32" t="s">
        <v>19</v>
      </c>
      <c r="H53" s="28">
        <v>45000</v>
      </c>
      <c r="I53" s="28">
        <v>0</v>
      </c>
      <c r="J53" s="28">
        <v>0</v>
      </c>
    </row>
    <row r="54" spans="1:10" ht="26.25" customHeight="1">
      <c r="A54" s="47"/>
      <c r="B54" s="69">
        <v>38</v>
      </c>
      <c r="C54" s="39" t="s">
        <v>121</v>
      </c>
      <c r="D54" s="26" t="s">
        <v>182</v>
      </c>
      <c r="E54" s="98" t="s">
        <v>41</v>
      </c>
      <c r="F54" s="99"/>
      <c r="G54" s="32" t="s">
        <v>29</v>
      </c>
      <c r="H54" s="28">
        <f aca="true" t="shared" si="5" ref="H54:J55">H55</f>
        <v>20000</v>
      </c>
      <c r="I54" s="28">
        <f t="shared" si="5"/>
        <v>20000</v>
      </c>
      <c r="J54" s="28">
        <f t="shared" si="5"/>
        <v>20000</v>
      </c>
    </row>
    <row r="55" spans="1:10" ht="17.25" customHeight="1">
      <c r="A55" s="47"/>
      <c r="B55" s="69">
        <v>39</v>
      </c>
      <c r="C55" s="25" t="s">
        <v>269</v>
      </c>
      <c r="D55" s="26" t="s">
        <v>253</v>
      </c>
      <c r="E55" s="37" t="s">
        <v>55</v>
      </c>
      <c r="F55" s="38"/>
      <c r="G55" s="32" t="s">
        <v>19</v>
      </c>
      <c r="H55" s="28">
        <f t="shared" si="5"/>
        <v>20000</v>
      </c>
      <c r="I55" s="28">
        <f t="shared" si="5"/>
        <v>20000</v>
      </c>
      <c r="J55" s="28">
        <f t="shared" si="5"/>
        <v>20000</v>
      </c>
    </row>
    <row r="56" spans="1:10" ht="17.25" customHeight="1">
      <c r="A56" s="47"/>
      <c r="B56" s="69">
        <v>40</v>
      </c>
      <c r="C56" s="39" t="s">
        <v>126</v>
      </c>
      <c r="D56" s="26" t="s">
        <v>253</v>
      </c>
      <c r="E56" s="37" t="s">
        <v>41</v>
      </c>
      <c r="F56" s="38"/>
      <c r="G56" s="32" t="s">
        <v>29</v>
      </c>
      <c r="H56" s="28">
        <f>17000+3000</f>
        <v>20000</v>
      </c>
      <c r="I56" s="28">
        <v>20000</v>
      </c>
      <c r="J56" s="28">
        <v>20000</v>
      </c>
    </row>
    <row r="57" spans="1:10" ht="102.75" customHeight="1">
      <c r="A57" s="47">
        <v>28</v>
      </c>
      <c r="B57" s="69">
        <v>41</v>
      </c>
      <c r="C57" s="25" t="s">
        <v>316</v>
      </c>
      <c r="D57" s="26" t="s">
        <v>201</v>
      </c>
      <c r="E57" s="98"/>
      <c r="F57" s="99"/>
      <c r="G57" s="32"/>
      <c r="H57" s="28">
        <f aca="true" t="shared" si="6" ref="H57:J60">H58</f>
        <v>753224.87</v>
      </c>
      <c r="I57" s="28">
        <f t="shared" si="6"/>
        <v>720000</v>
      </c>
      <c r="J57" s="28">
        <f t="shared" si="6"/>
        <v>726000</v>
      </c>
    </row>
    <row r="58" spans="1:10" ht="30" customHeight="1">
      <c r="A58" s="69">
        <v>29</v>
      </c>
      <c r="B58" s="69">
        <v>42</v>
      </c>
      <c r="C58" s="25" t="s">
        <v>269</v>
      </c>
      <c r="D58" s="26" t="s">
        <v>201</v>
      </c>
      <c r="E58" s="98" t="s">
        <v>55</v>
      </c>
      <c r="F58" s="99"/>
      <c r="G58" s="32"/>
      <c r="H58" s="28">
        <f t="shared" si="6"/>
        <v>753224.87</v>
      </c>
      <c r="I58" s="28">
        <f t="shared" si="6"/>
        <v>720000</v>
      </c>
      <c r="J58" s="28">
        <f t="shared" si="6"/>
        <v>726000</v>
      </c>
    </row>
    <row r="59" spans="1:10" ht="31.5" customHeight="1">
      <c r="A59" s="47">
        <v>30</v>
      </c>
      <c r="B59" s="69">
        <v>43</v>
      </c>
      <c r="C59" s="39" t="s">
        <v>126</v>
      </c>
      <c r="D59" s="26" t="s">
        <v>201</v>
      </c>
      <c r="E59" s="98" t="s">
        <v>41</v>
      </c>
      <c r="F59" s="99"/>
      <c r="G59" s="32"/>
      <c r="H59" s="28">
        <f t="shared" si="6"/>
        <v>753224.87</v>
      </c>
      <c r="I59" s="28">
        <f t="shared" si="6"/>
        <v>720000</v>
      </c>
      <c r="J59" s="28">
        <f t="shared" si="6"/>
        <v>726000</v>
      </c>
    </row>
    <row r="60" spans="1:10" ht="15">
      <c r="A60" s="69">
        <v>31</v>
      </c>
      <c r="B60" s="69">
        <v>44</v>
      </c>
      <c r="C60" s="36" t="s">
        <v>22</v>
      </c>
      <c r="D60" s="26" t="s">
        <v>201</v>
      </c>
      <c r="E60" s="98" t="s">
        <v>41</v>
      </c>
      <c r="F60" s="99"/>
      <c r="G60" s="32" t="s">
        <v>23</v>
      </c>
      <c r="H60" s="28">
        <f t="shared" si="6"/>
        <v>753224.87</v>
      </c>
      <c r="I60" s="28">
        <f t="shared" si="6"/>
        <v>720000</v>
      </c>
      <c r="J60" s="28">
        <f t="shared" si="6"/>
        <v>726000</v>
      </c>
    </row>
    <row r="61" spans="1:10" ht="15">
      <c r="A61" s="47">
        <v>32</v>
      </c>
      <c r="B61" s="69">
        <v>45</v>
      </c>
      <c r="C61" s="36" t="s">
        <v>120</v>
      </c>
      <c r="D61" s="26" t="s">
        <v>201</v>
      </c>
      <c r="E61" s="98" t="s">
        <v>41</v>
      </c>
      <c r="F61" s="99"/>
      <c r="G61" s="32" t="s">
        <v>24</v>
      </c>
      <c r="H61" s="28">
        <f>784000-30775.13</f>
        <v>753224.87</v>
      </c>
      <c r="I61" s="28">
        <v>720000</v>
      </c>
      <c r="J61" s="28">
        <v>726000</v>
      </c>
    </row>
    <row r="62" spans="1:10" ht="29.25" customHeight="1">
      <c r="A62" s="47"/>
      <c r="B62" s="69">
        <v>46</v>
      </c>
      <c r="C62" s="36" t="s">
        <v>317</v>
      </c>
      <c r="D62" s="26" t="s">
        <v>307</v>
      </c>
      <c r="E62" s="37"/>
      <c r="F62" s="38"/>
      <c r="G62" s="32"/>
      <c r="H62" s="28">
        <f>H63+H68+H92+H87</f>
        <v>10957799.13</v>
      </c>
      <c r="I62" s="28">
        <f>I63+I68</f>
        <v>7056300</v>
      </c>
      <c r="J62" s="28">
        <f>J63+J68</f>
        <v>7150400</v>
      </c>
    </row>
    <row r="63" spans="1:10" ht="150" customHeight="1">
      <c r="A63" s="47"/>
      <c r="B63" s="69">
        <v>47</v>
      </c>
      <c r="C63" s="58" t="s">
        <v>318</v>
      </c>
      <c r="D63" s="26" t="s">
        <v>233</v>
      </c>
      <c r="E63" s="37"/>
      <c r="F63" s="38"/>
      <c r="G63" s="32"/>
      <c r="H63" s="28">
        <f aca="true" t="shared" si="7" ref="H63:J64">H64</f>
        <v>5901919</v>
      </c>
      <c r="I63" s="28">
        <f t="shared" si="7"/>
        <v>5900000</v>
      </c>
      <c r="J63" s="28">
        <f t="shared" si="7"/>
        <v>5900000</v>
      </c>
    </row>
    <row r="64" spans="1:10" ht="15">
      <c r="A64" s="47"/>
      <c r="B64" s="69">
        <v>48</v>
      </c>
      <c r="C64" s="7" t="s">
        <v>122</v>
      </c>
      <c r="D64" s="26" t="s">
        <v>233</v>
      </c>
      <c r="E64" s="37" t="s">
        <v>113</v>
      </c>
      <c r="F64" s="38"/>
      <c r="G64" s="32"/>
      <c r="H64" s="28">
        <f t="shared" si="7"/>
        <v>5901919</v>
      </c>
      <c r="I64" s="28">
        <f t="shared" si="7"/>
        <v>5900000</v>
      </c>
      <c r="J64" s="28">
        <f t="shared" si="7"/>
        <v>5900000</v>
      </c>
    </row>
    <row r="65" spans="1:10" ht="54" customHeight="1">
      <c r="A65" s="47"/>
      <c r="B65" s="69">
        <v>49</v>
      </c>
      <c r="C65" s="9" t="s">
        <v>270</v>
      </c>
      <c r="D65" s="26" t="s">
        <v>233</v>
      </c>
      <c r="E65" s="37" t="s">
        <v>234</v>
      </c>
      <c r="F65" s="38"/>
      <c r="G65" s="32"/>
      <c r="H65" s="28">
        <f>H67</f>
        <v>5901919</v>
      </c>
      <c r="I65" s="28">
        <f>I67</f>
        <v>5900000</v>
      </c>
      <c r="J65" s="28">
        <f>J67</f>
        <v>5900000</v>
      </c>
    </row>
    <row r="66" spans="1:10" ht="18" customHeight="1">
      <c r="A66" s="47"/>
      <c r="B66" s="69">
        <v>50</v>
      </c>
      <c r="C66" s="25" t="s">
        <v>9</v>
      </c>
      <c r="D66" s="26" t="s">
        <v>233</v>
      </c>
      <c r="E66" s="37" t="s">
        <v>234</v>
      </c>
      <c r="F66" s="38"/>
      <c r="G66" s="32" t="s">
        <v>10</v>
      </c>
      <c r="H66" s="28">
        <f>H67</f>
        <v>5901919</v>
      </c>
      <c r="I66" s="28">
        <f>I67</f>
        <v>5900000</v>
      </c>
      <c r="J66" s="28">
        <f>J67</f>
        <v>5900000</v>
      </c>
    </row>
    <row r="67" spans="1:10" ht="15">
      <c r="A67" s="47"/>
      <c r="B67" s="69">
        <v>51</v>
      </c>
      <c r="C67" s="25" t="s">
        <v>241</v>
      </c>
      <c r="D67" s="26" t="s">
        <v>233</v>
      </c>
      <c r="E67" s="37" t="s">
        <v>234</v>
      </c>
      <c r="F67" s="38"/>
      <c r="G67" s="32" t="s">
        <v>232</v>
      </c>
      <c r="H67" s="28">
        <v>5901919</v>
      </c>
      <c r="I67" s="28">
        <v>5900000</v>
      </c>
      <c r="J67" s="28">
        <v>5900000</v>
      </c>
    </row>
    <row r="68" spans="1:10" ht="120" customHeight="1">
      <c r="A68" s="69">
        <v>39</v>
      </c>
      <c r="B68" s="69">
        <v>52</v>
      </c>
      <c r="C68" s="34" t="s">
        <v>319</v>
      </c>
      <c r="D68" s="26" t="s">
        <v>189</v>
      </c>
      <c r="E68" s="98"/>
      <c r="F68" s="99"/>
      <c r="G68" s="32"/>
      <c r="H68" s="28">
        <f>H69+H93+H81+H101+H76</f>
        <v>1947592</v>
      </c>
      <c r="I68" s="28">
        <f aca="true" t="shared" si="8" ref="H68:J69">I69</f>
        <v>1156300</v>
      </c>
      <c r="J68" s="28">
        <f t="shared" si="8"/>
        <v>1250400</v>
      </c>
    </row>
    <row r="69" spans="1:10" ht="30">
      <c r="A69" s="69">
        <v>40</v>
      </c>
      <c r="B69" s="69">
        <v>53</v>
      </c>
      <c r="C69" s="25" t="s">
        <v>283</v>
      </c>
      <c r="D69" s="26" t="s">
        <v>189</v>
      </c>
      <c r="E69" s="98" t="s">
        <v>55</v>
      </c>
      <c r="F69" s="99"/>
      <c r="G69" s="32"/>
      <c r="H69" s="28">
        <f t="shared" si="8"/>
        <v>1217909.95</v>
      </c>
      <c r="I69" s="28">
        <f t="shared" si="8"/>
        <v>1156300</v>
      </c>
      <c r="J69" s="28">
        <f t="shared" si="8"/>
        <v>1250400</v>
      </c>
    </row>
    <row r="70" spans="1:10" ht="30" customHeight="1">
      <c r="A70" s="47">
        <v>41</v>
      </c>
      <c r="B70" s="69">
        <v>54</v>
      </c>
      <c r="C70" s="39" t="s">
        <v>56</v>
      </c>
      <c r="D70" s="26" t="s">
        <v>189</v>
      </c>
      <c r="E70" s="98" t="s">
        <v>41</v>
      </c>
      <c r="F70" s="99"/>
      <c r="G70" s="32"/>
      <c r="H70" s="28">
        <f>H72</f>
        <v>1217909.95</v>
      </c>
      <c r="I70" s="28">
        <f>I72</f>
        <v>1156300</v>
      </c>
      <c r="J70" s="28">
        <f>J72</f>
        <v>1250400</v>
      </c>
    </row>
    <row r="71" spans="1:10" ht="16.5" customHeight="1">
      <c r="A71" s="47"/>
      <c r="B71" s="69">
        <v>55</v>
      </c>
      <c r="C71" s="25" t="s">
        <v>9</v>
      </c>
      <c r="D71" s="26" t="s">
        <v>189</v>
      </c>
      <c r="E71" s="37" t="s">
        <v>41</v>
      </c>
      <c r="F71" s="38"/>
      <c r="G71" s="32" t="s">
        <v>10</v>
      </c>
      <c r="H71" s="28">
        <f>H72</f>
        <v>1217909.95</v>
      </c>
      <c r="I71" s="28">
        <f>I72</f>
        <v>1156300</v>
      </c>
      <c r="J71" s="28">
        <f>J72</f>
        <v>1250400</v>
      </c>
    </row>
    <row r="72" spans="1:10" ht="18" customHeight="1">
      <c r="A72" s="69">
        <v>43</v>
      </c>
      <c r="B72" s="69">
        <v>56</v>
      </c>
      <c r="C72" s="39" t="s">
        <v>123</v>
      </c>
      <c r="D72" s="26" t="s">
        <v>189</v>
      </c>
      <c r="E72" s="98" t="s">
        <v>41</v>
      </c>
      <c r="F72" s="99"/>
      <c r="G72" s="32" t="s">
        <v>31</v>
      </c>
      <c r="H72" s="28">
        <f>1263887-4777.05-41200</f>
        <v>1217909.95</v>
      </c>
      <c r="I72" s="28">
        <v>1156300</v>
      </c>
      <c r="J72" s="40">
        <v>1250400</v>
      </c>
    </row>
    <row r="73" spans="1:10" ht="159" customHeight="1">
      <c r="A73" s="69"/>
      <c r="B73" s="69">
        <v>57</v>
      </c>
      <c r="C73" s="25" t="s">
        <v>358</v>
      </c>
      <c r="D73" s="26" t="s">
        <v>353</v>
      </c>
      <c r="E73" s="37"/>
      <c r="F73" s="38"/>
      <c r="G73" s="32"/>
      <c r="H73" s="28">
        <f>H74</f>
        <v>41200</v>
      </c>
      <c r="I73" s="28">
        <v>0</v>
      </c>
      <c r="J73" s="40">
        <v>0</v>
      </c>
    </row>
    <row r="74" spans="1:10" ht="18" customHeight="1">
      <c r="A74" s="69"/>
      <c r="B74" s="69">
        <v>58</v>
      </c>
      <c r="C74" s="25" t="s">
        <v>283</v>
      </c>
      <c r="D74" s="26" t="s">
        <v>353</v>
      </c>
      <c r="E74" s="37" t="s">
        <v>55</v>
      </c>
      <c r="F74" s="38"/>
      <c r="G74" s="32"/>
      <c r="H74" s="28">
        <f>H75</f>
        <v>41200</v>
      </c>
      <c r="I74" s="28">
        <v>0</v>
      </c>
      <c r="J74" s="40">
        <v>0</v>
      </c>
    </row>
    <row r="75" spans="1:10" ht="18" customHeight="1">
      <c r="A75" s="69"/>
      <c r="B75" s="69">
        <v>59</v>
      </c>
      <c r="C75" s="39" t="s">
        <v>56</v>
      </c>
      <c r="D75" s="26" t="s">
        <v>353</v>
      </c>
      <c r="E75" s="37" t="s">
        <v>41</v>
      </c>
      <c r="F75" s="38"/>
      <c r="G75" s="32"/>
      <c r="H75" s="28">
        <f>H77</f>
        <v>41200</v>
      </c>
      <c r="I75" s="28">
        <v>0</v>
      </c>
      <c r="J75" s="40">
        <v>0</v>
      </c>
    </row>
    <row r="76" spans="1:10" ht="18" customHeight="1">
      <c r="A76" s="69"/>
      <c r="B76" s="69">
        <v>60</v>
      </c>
      <c r="C76" s="25" t="s">
        <v>9</v>
      </c>
      <c r="D76" s="26" t="s">
        <v>353</v>
      </c>
      <c r="E76" s="37" t="s">
        <v>41</v>
      </c>
      <c r="F76" s="38"/>
      <c r="G76" s="32" t="s">
        <v>10</v>
      </c>
      <c r="H76" s="28">
        <f>H77</f>
        <v>41200</v>
      </c>
      <c r="I76" s="28">
        <f>I77</f>
        <v>0</v>
      </c>
      <c r="J76" s="28">
        <f>J77</f>
        <v>0</v>
      </c>
    </row>
    <row r="77" spans="1:10" ht="18" customHeight="1">
      <c r="A77" s="69"/>
      <c r="B77" s="69">
        <v>61</v>
      </c>
      <c r="C77" s="39" t="s">
        <v>123</v>
      </c>
      <c r="D77" s="26" t="s">
        <v>353</v>
      </c>
      <c r="E77" s="37" t="s">
        <v>41</v>
      </c>
      <c r="F77" s="38"/>
      <c r="G77" s="32" t="s">
        <v>31</v>
      </c>
      <c r="H77" s="28">
        <f>41200</f>
        <v>41200</v>
      </c>
      <c r="I77" s="28">
        <v>0</v>
      </c>
      <c r="J77" s="40">
        <v>0</v>
      </c>
    </row>
    <row r="78" spans="1:10" ht="162" customHeight="1">
      <c r="A78" s="69"/>
      <c r="B78" s="69">
        <v>62</v>
      </c>
      <c r="C78" s="39" t="s">
        <v>351</v>
      </c>
      <c r="D78" s="26" t="s">
        <v>350</v>
      </c>
      <c r="E78" s="37"/>
      <c r="F78" s="38"/>
      <c r="G78" s="32"/>
      <c r="H78" s="28">
        <f>H79</f>
        <v>4777.05</v>
      </c>
      <c r="I78" s="28">
        <v>0</v>
      </c>
      <c r="J78" s="40">
        <v>0</v>
      </c>
    </row>
    <row r="79" spans="1:10" ht="18" customHeight="1">
      <c r="A79" s="69"/>
      <c r="B79" s="69">
        <v>63</v>
      </c>
      <c r="C79" s="25" t="s">
        <v>269</v>
      </c>
      <c r="D79" s="26" t="s">
        <v>350</v>
      </c>
      <c r="E79" s="37" t="s">
        <v>55</v>
      </c>
      <c r="F79" s="38"/>
      <c r="G79" s="32"/>
      <c r="H79" s="28">
        <f>H80</f>
        <v>4777.05</v>
      </c>
      <c r="I79" s="28">
        <v>0</v>
      </c>
      <c r="J79" s="40">
        <v>0</v>
      </c>
    </row>
    <row r="80" spans="1:10" ht="30" customHeight="1">
      <c r="A80" s="69"/>
      <c r="B80" s="69">
        <v>64</v>
      </c>
      <c r="C80" s="39" t="s">
        <v>56</v>
      </c>
      <c r="D80" s="26" t="s">
        <v>350</v>
      </c>
      <c r="E80" s="37" t="s">
        <v>41</v>
      </c>
      <c r="F80" s="38"/>
      <c r="G80" s="32"/>
      <c r="H80" s="28">
        <f>H82</f>
        <v>4777.05</v>
      </c>
      <c r="I80" s="28">
        <v>0</v>
      </c>
      <c r="J80" s="40">
        <v>0</v>
      </c>
    </row>
    <row r="81" spans="1:10" ht="18.75" customHeight="1">
      <c r="A81" s="69"/>
      <c r="B81" s="69">
        <v>65</v>
      </c>
      <c r="C81" s="25" t="s">
        <v>9</v>
      </c>
      <c r="D81" s="26" t="s">
        <v>350</v>
      </c>
      <c r="E81" s="37" t="s">
        <v>41</v>
      </c>
      <c r="F81" s="38"/>
      <c r="G81" s="32" t="s">
        <v>10</v>
      </c>
      <c r="H81" s="28">
        <f>H82</f>
        <v>4777.05</v>
      </c>
      <c r="I81" s="28">
        <f>I82</f>
        <v>0</v>
      </c>
      <c r="J81" s="28">
        <f>J82</f>
        <v>0</v>
      </c>
    </row>
    <row r="82" spans="1:10" ht="18" customHeight="1">
      <c r="A82" s="69"/>
      <c r="B82" s="69">
        <v>66</v>
      </c>
      <c r="C82" s="39" t="s">
        <v>123</v>
      </c>
      <c r="D82" s="26" t="s">
        <v>350</v>
      </c>
      <c r="E82" s="37" t="s">
        <v>41</v>
      </c>
      <c r="F82" s="38"/>
      <c r="G82" s="32" t="s">
        <v>31</v>
      </c>
      <c r="H82" s="28">
        <f>6855.55-2078.5</f>
        <v>4777.05</v>
      </c>
      <c r="I82" s="28">
        <v>0</v>
      </c>
      <c r="J82" s="40">
        <v>0</v>
      </c>
    </row>
    <row r="83" spans="1:10" ht="133.5" customHeight="1">
      <c r="A83" s="69"/>
      <c r="B83" s="69">
        <v>67</v>
      </c>
      <c r="C83" s="39" t="s">
        <v>351</v>
      </c>
      <c r="D83" s="26" t="s">
        <v>375</v>
      </c>
      <c r="E83" s="37"/>
      <c r="F83" s="38"/>
      <c r="G83" s="32"/>
      <c r="H83" s="28">
        <f>H84</f>
        <v>30775.13</v>
      </c>
      <c r="I83" s="28">
        <v>0</v>
      </c>
      <c r="J83" s="40">
        <v>0</v>
      </c>
    </row>
    <row r="84" spans="1:10" ht="28.5" customHeight="1">
      <c r="A84" s="69"/>
      <c r="B84" s="69">
        <v>68</v>
      </c>
      <c r="C84" s="25" t="s">
        <v>269</v>
      </c>
      <c r="D84" s="26" t="s">
        <v>375</v>
      </c>
      <c r="E84" s="37" t="s">
        <v>41</v>
      </c>
      <c r="F84" s="38"/>
      <c r="G84" s="32"/>
      <c r="H84" s="28">
        <f>H85</f>
        <v>30775.13</v>
      </c>
      <c r="I84" s="28">
        <v>0</v>
      </c>
      <c r="J84" s="40">
        <v>0</v>
      </c>
    </row>
    <row r="85" spans="1:10" ht="28.5" customHeight="1">
      <c r="A85" s="69"/>
      <c r="B85" s="69">
        <v>69</v>
      </c>
      <c r="C85" s="39" t="s">
        <v>56</v>
      </c>
      <c r="D85" s="26" t="s">
        <v>375</v>
      </c>
      <c r="E85" s="37" t="s">
        <v>41</v>
      </c>
      <c r="F85" s="38"/>
      <c r="G85" s="32"/>
      <c r="H85" s="28">
        <f>H86</f>
        <v>30775.13</v>
      </c>
      <c r="I85" s="28">
        <v>0</v>
      </c>
      <c r="J85" s="40">
        <v>0</v>
      </c>
    </row>
    <row r="86" spans="1:10" ht="18" customHeight="1">
      <c r="A86" s="69"/>
      <c r="B86" s="69">
        <v>70</v>
      </c>
      <c r="C86" s="25" t="s">
        <v>9</v>
      </c>
      <c r="D86" s="26" t="s">
        <v>375</v>
      </c>
      <c r="E86" s="37" t="s">
        <v>41</v>
      </c>
      <c r="F86" s="38"/>
      <c r="G86" s="32" t="s">
        <v>10</v>
      </c>
      <c r="H86" s="28">
        <f>H87</f>
        <v>30775.13</v>
      </c>
      <c r="I86" s="28">
        <v>0</v>
      </c>
      <c r="J86" s="40">
        <v>0</v>
      </c>
    </row>
    <row r="87" spans="1:10" ht="24.75" customHeight="1">
      <c r="A87" s="69"/>
      <c r="B87" s="69">
        <v>71</v>
      </c>
      <c r="C87" s="39" t="s">
        <v>123</v>
      </c>
      <c r="D87" s="26" t="s">
        <v>375</v>
      </c>
      <c r="E87" s="37" t="s">
        <v>41</v>
      </c>
      <c r="F87" s="38"/>
      <c r="G87" s="32" t="s">
        <v>31</v>
      </c>
      <c r="H87" s="28">
        <v>30775.13</v>
      </c>
      <c r="I87" s="28">
        <v>0</v>
      </c>
      <c r="J87" s="40">
        <v>0</v>
      </c>
    </row>
    <row r="88" spans="1:10" ht="132" customHeight="1">
      <c r="A88" s="69"/>
      <c r="B88" s="69">
        <v>72</v>
      </c>
      <c r="C88" s="25" t="s">
        <v>374</v>
      </c>
      <c r="D88" s="26" t="s">
        <v>376</v>
      </c>
      <c r="E88" s="37"/>
      <c r="F88" s="38"/>
      <c r="G88" s="32"/>
      <c r="H88" s="28">
        <f>H89</f>
        <v>3077513</v>
      </c>
      <c r="I88" s="28">
        <v>0</v>
      </c>
      <c r="J88" s="28">
        <v>0</v>
      </c>
    </row>
    <row r="89" spans="1:10" ht="28.5" customHeight="1">
      <c r="A89" s="69"/>
      <c r="B89" s="69">
        <v>73</v>
      </c>
      <c r="C89" s="25" t="s">
        <v>283</v>
      </c>
      <c r="D89" s="26" t="s">
        <v>376</v>
      </c>
      <c r="E89" s="37" t="s">
        <v>55</v>
      </c>
      <c r="F89" s="38"/>
      <c r="G89" s="32"/>
      <c r="H89" s="28">
        <f>H90</f>
        <v>3077513</v>
      </c>
      <c r="I89" s="28">
        <f>I90</f>
        <v>0</v>
      </c>
      <c r="J89" s="28">
        <f>J90</f>
        <v>0</v>
      </c>
    </row>
    <row r="90" spans="1:10" ht="28.5" customHeight="1">
      <c r="A90" s="69"/>
      <c r="B90" s="69">
        <v>74</v>
      </c>
      <c r="C90" s="39" t="s">
        <v>56</v>
      </c>
      <c r="D90" s="26" t="s">
        <v>376</v>
      </c>
      <c r="E90" s="37" t="s">
        <v>41</v>
      </c>
      <c r="F90" s="38"/>
      <c r="G90" s="32"/>
      <c r="H90" s="28">
        <f>H92</f>
        <v>3077513</v>
      </c>
      <c r="I90" s="28">
        <v>0</v>
      </c>
      <c r="J90" s="28">
        <v>0</v>
      </c>
    </row>
    <row r="91" spans="1:10" ht="21.75" customHeight="1">
      <c r="A91" s="69"/>
      <c r="B91" s="69">
        <v>75</v>
      </c>
      <c r="C91" s="25" t="s">
        <v>9</v>
      </c>
      <c r="D91" s="26" t="s">
        <v>376</v>
      </c>
      <c r="E91" s="37" t="s">
        <v>41</v>
      </c>
      <c r="F91" s="38"/>
      <c r="G91" s="32" t="s">
        <v>10</v>
      </c>
      <c r="H91" s="28">
        <f>H92</f>
        <v>3077513</v>
      </c>
      <c r="I91" s="28">
        <f>I92</f>
        <v>0</v>
      </c>
      <c r="J91" s="28">
        <f>J92</f>
        <v>0</v>
      </c>
    </row>
    <row r="92" spans="1:10" ht="28.5" customHeight="1">
      <c r="A92" s="69"/>
      <c r="B92" s="69">
        <v>76</v>
      </c>
      <c r="C92" s="39" t="s">
        <v>123</v>
      </c>
      <c r="D92" s="26" t="s">
        <v>376</v>
      </c>
      <c r="E92" s="37" t="s">
        <v>41</v>
      </c>
      <c r="F92" s="38"/>
      <c r="G92" s="32" t="s">
        <v>31</v>
      </c>
      <c r="H92" s="28">
        <f>3077513</f>
        <v>3077513</v>
      </c>
      <c r="I92" s="28">
        <v>0</v>
      </c>
      <c r="J92" s="28">
        <v>0</v>
      </c>
    </row>
    <row r="93" spans="1:10" ht="150">
      <c r="A93" s="47">
        <v>54</v>
      </c>
      <c r="B93" s="69">
        <v>67</v>
      </c>
      <c r="C93" s="25" t="s">
        <v>361</v>
      </c>
      <c r="D93" s="26" t="s">
        <v>360</v>
      </c>
      <c r="E93" s="37"/>
      <c r="F93" s="38"/>
      <c r="G93" s="32"/>
      <c r="H93" s="28">
        <f>H94</f>
        <v>477705</v>
      </c>
      <c r="I93" s="28">
        <v>0</v>
      </c>
      <c r="J93" s="28">
        <v>0</v>
      </c>
    </row>
    <row r="94" spans="1:10" ht="30">
      <c r="A94" s="69">
        <v>55</v>
      </c>
      <c r="B94" s="69">
        <v>68</v>
      </c>
      <c r="C94" s="25" t="s">
        <v>283</v>
      </c>
      <c r="D94" s="26" t="s">
        <v>360</v>
      </c>
      <c r="E94" s="37" t="s">
        <v>55</v>
      </c>
      <c r="F94" s="38"/>
      <c r="G94" s="32"/>
      <c r="H94" s="28">
        <f>H95</f>
        <v>477705</v>
      </c>
      <c r="I94" s="28">
        <f>I95</f>
        <v>0</v>
      </c>
      <c r="J94" s="28">
        <f>J95</f>
        <v>0</v>
      </c>
    </row>
    <row r="95" spans="1:10" ht="45">
      <c r="A95" s="47">
        <v>56</v>
      </c>
      <c r="B95" s="69">
        <v>69</v>
      </c>
      <c r="C95" s="39" t="s">
        <v>56</v>
      </c>
      <c r="D95" s="26" t="s">
        <v>360</v>
      </c>
      <c r="E95" s="37" t="s">
        <v>41</v>
      </c>
      <c r="F95" s="38"/>
      <c r="G95" s="32"/>
      <c r="H95" s="28">
        <f>H97</f>
        <v>477705</v>
      </c>
      <c r="I95" s="28">
        <v>0</v>
      </c>
      <c r="J95" s="28">
        <v>0</v>
      </c>
    </row>
    <row r="96" spans="1:10" ht="12.75" customHeight="1">
      <c r="A96" s="112">
        <v>57</v>
      </c>
      <c r="B96" s="69">
        <v>70</v>
      </c>
      <c r="C96" s="25" t="s">
        <v>9</v>
      </c>
      <c r="D96" s="26" t="s">
        <v>360</v>
      </c>
      <c r="E96" s="37" t="s">
        <v>41</v>
      </c>
      <c r="F96" s="38"/>
      <c r="G96" s="32" t="s">
        <v>10</v>
      </c>
      <c r="H96" s="28">
        <f>H97</f>
        <v>477705</v>
      </c>
      <c r="I96" s="28">
        <f>I97</f>
        <v>0</v>
      </c>
      <c r="J96" s="28">
        <f>J97</f>
        <v>0</v>
      </c>
    </row>
    <row r="97" spans="1:10" ht="16.5" customHeight="1">
      <c r="A97" s="113"/>
      <c r="B97" s="69">
        <v>71</v>
      </c>
      <c r="C97" s="39" t="s">
        <v>123</v>
      </c>
      <c r="D97" s="26" t="s">
        <v>360</v>
      </c>
      <c r="E97" s="37" t="s">
        <v>41</v>
      </c>
      <c r="F97" s="38"/>
      <c r="G97" s="32" t="s">
        <v>31</v>
      </c>
      <c r="H97" s="28">
        <f>685555-207850</f>
        <v>477705</v>
      </c>
      <c r="I97" s="28">
        <v>0</v>
      </c>
      <c r="J97" s="28">
        <v>0</v>
      </c>
    </row>
    <row r="98" spans="1:10" ht="150">
      <c r="A98" s="47">
        <v>58</v>
      </c>
      <c r="B98" s="69">
        <v>77</v>
      </c>
      <c r="C98" s="25" t="s">
        <v>359</v>
      </c>
      <c r="D98" s="26" t="s">
        <v>352</v>
      </c>
      <c r="E98" s="37"/>
      <c r="F98" s="38"/>
      <c r="G98" s="32"/>
      <c r="H98" s="28">
        <f>H99</f>
        <v>206000</v>
      </c>
      <c r="I98" s="28">
        <v>0</v>
      </c>
      <c r="J98" s="28">
        <v>0</v>
      </c>
    </row>
    <row r="99" spans="1:10" ht="16.5" customHeight="1">
      <c r="A99" s="47">
        <v>59</v>
      </c>
      <c r="B99" s="69">
        <v>78</v>
      </c>
      <c r="C99" s="25" t="s">
        <v>283</v>
      </c>
      <c r="D99" s="26" t="s">
        <v>352</v>
      </c>
      <c r="E99" s="37" t="s">
        <v>55</v>
      </c>
      <c r="F99" s="38"/>
      <c r="G99" s="32"/>
      <c r="H99" s="28">
        <f>H100</f>
        <v>206000</v>
      </c>
      <c r="I99" s="28">
        <v>0</v>
      </c>
      <c r="J99" s="28">
        <v>0</v>
      </c>
    </row>
    <row r="100" spans="1:10" ht="111" customHeight="1">
      <c r="A100" s="69">
        <v>60</v>
      </c>
      <c r="B100" s="69">
        <v>79</v>
      </c>
      <c r="C100" s="39" t="s">
        <v>56</v>
      </c>
      <c r="D100" s="26" t="s">
        <v>352</v>
      </c>
      <c r="E100" s="37" t="s">
        <v>41</v>
      </c>
      <c r="F100" s="38"/>
      <c r="G100" s="32"/>
      <c r="H100" s="28">
        <f>H102</f>
        <v>206000</v>
      </c>
      <c r="I100" s="28">
        <v>0</v>
      </c>
      <c r="J100" s="28">
        <v>0</v>
      </c>
    </row>
    <row r="101" spans="1:10" ht="15">
      <c r="A101" s="47">
        <v>51</v>
      </c>
      <c r="B101" s="69">
        <v>80</v>
      </c>
      <c r="C101" s="25" t="s">
        <v>9</v>
      </c>
      <c r="D101" s="26" t="s">
        <v>352</v>
      </c>
      <c r="E101" s="37" t="s">
        <v>41</v>
      </c>
      <c r="F101" s="38"/>
      <c r="G101" s="32" t="s">
        <v>10</v>
      </c>
      <c r="H101" s="28">
        <f>H102</f>
        <v>206000</v>
      </c>
      <c r="I101" s="28">
        <f>I102</f>
        <v>0</v>
      </c>
      <c r="J101" s="28">
        <f>J102</f>
        <v>0</v>
      </c>
    </row>
    <row r="102" spans="1:10" ht="15">
      <c r="A102" s="126">
        <v>62</v>
      </c>
      <c r="B102" s="69">
        <v>81</v>
      </c>
      <c r="C102" s="39" t="s">
        <v>123</v>
      </c>
      <c r="D102" s="26" t="s">
        <v>352</v>
      </c>
      <c r="E102" s="37" t="s">
        <v>41</v>
      </c>
      <c r="F102" s="38"/>
      <c r="G102" s="32" t="s">
        <v>31</v>
      </c>
      <c r="H102" s="28">
        <f>206000</f>
        <v>206000</v>
      </c>
      <c r="I102" s="28">
        <v>0</v>
      </c>
      <c r="J102" s="28">
        <v>0</v>
      </c>
    </row>
    <row r="103" spans="1:10" ht="19.5" customHeight="1">
      <c r="A103" s="126"/>
      <c r="B103" s="69">
        <v>82</v>
      </c>
      <c r="C103" s="25" t="s">
        <v>216</v>
      </c>
      <c r="D103" s="26" t="s">
        <v>184</v>
      </c>
      <c r="E103" s="98"/>
      <c r="F103" s="99"/>
      <c r="G103" s="32"/>
      <c r="H103" s="28">
        <f>H104+H110+H130+H131+H136+H125</f>
        <v>403913.2</v>
      </c>
      <c r="I103" s="28">
        <f>I104+I110+I130+I131+I136</f>
        <v>224800</v>
      </c>
      <c r="J103" s="28">
        <f>J104+J110+J130+J131+J136</f>
        <v>231725</v>
      </c>
    </row>
    <row r="104" spans="1:10" ht="24" customHeight="1">
      <c r="A104" s="47">
        <v>63</v>
      </c>
      <c r="B104" s="69">
        <v>83</v>
      </c>
      <c r="C104" s="25" t="s">
        <v>287</v>
      </c>
      <c r="D104" s="26" t="s">
        <v>186</v>
      </c>
      <c r="E104" s="98"/>
      <c r="F104" s="99"/>
      <c r="G104" s="32"/>
      <c r="H104" s="28">
        <f aca="true" t="shared" si="9" ref="H104:J105">H105</f>
        <v>30238</v>
      </c>
      <c r="I104" s="28">
        <f t="shared" si="9"/>
        <v>30300</v>
      </c>
      <c r="J104" s="28">
        <f t="shared" si="9"/>
        <v>30400</v>
      </c>
    </row>
    <row r="105" spans="1:13" ht="19.5" customHeight="1">
      <c r="A105" s="47">
        <v>64</v>
      </c>
      <c r="B105" s="69">
        <v>84</v>
      </c>
      <c r="C105" s="25" t="s">
        <v>296</v>
      </c>
      <c r="D105" s="26" t="s">
        <v>186</v>
      </c>
      <c r="E105" s="105">
        <v>200</v>
      </c>
      <c r="F105" s="106"/>
      <c r="G105" s="32"/>
      <c r="H105" s="28">
        <f t="shared" si="9"/>
        <v>30238</v>
      </c>
      <c r="I105" s="28">
        <f t="shared" si="9"/>
        <v>30300</v>
      </c>
      <c r="J105" s="28">
        <f t="shared" si="9"/>
        <v>30400</v>
      </c>
      <c r="K105" s="73"/>
      <c r="L105" s="73"/>
      <c r="M105" s="73"/>
    </row>
    <row r="106" spans="1:13" ht="90" customHeight="1">
      <c r="A106" s="47"/>
      <c r="B106" s="69">
        <v>85</v>
      </c>
      <c r="C106" s="114" t="s">
        <v>56</v>
      </c>
      <c r="D106" s="116" t="s">
        <v>186</v>
      </c>
      <c r="E106" s="118">
        <v>240</v>
      </c>
      <c r="F106" s="119"/>
      <c r="G106" s="122"/>
      <c r="H106" s="124">
        <f>H108</f>
        <v>30238</v>
      </c>
      <c r="I106" s="124">
        <f>I108</f>
        <v>30300</v>
      </c>
      <c r="J106" s="124">
        <f>J108</f>
        <v>30400</v>
      </c>
      <c r="K106" s="73"/>
      <c r="L106" s="73"/>
      <c r="M106" s="73"/>
    </row>
    <row r="107" spans="1:13" ht="19.5" customHeight="1">
      <c r="A107" s="47"/>
      <c r="B107" s="69">
        <v>86</v>
      </c>
      <c r="C107" s="115"/>
      <c r="D107" s="117"/>
      <c r="E107" s="120"/>
      <c r="F107" s="121"/>
      <c r="G107" s="123"/>
      <c r="H107" s="125"/>
      <c r="I107" s="125"/>
      <c r="J107" s="125"/>
      <c r="K107" s="73"/>
      <c r="L107" s="73"/>
      <c r="M107" s="73"/>
    </row>
    <row r="108" spans="1:13" ht="19.5" customHeight="1">
      <c r="A108" s="47"/>
      <c r="B108" s="69">
        <v>87</v>
      </c>
      <c r="C108" s="42" t="s">
        <v>63</v>
      </c>
      <c r="D108" s="26" t="s">
        <v>186</v>
      </c>
      <c r="E108" s="105">
        <v>240</v>
      </c>
      <c r="F108" s="106"/>
      <c r="G108" s="32" t="s">
        <v>64</v>
      </c>
      <c r="H108" s="28">
        <f>H109</f>
        <v>30238</v>
      </c>
      <c r="I108" s="28">
        <f>I109</f>
        <v>30300</v>
      </c>
      <c r="J108" s="28">
        <f>J109</f>
        <v>30400</v>
      </c>
      <c r="K108" s="73"/>
      <c r="L108" s="73"/>
      <c r="M108" s="73"/>
    </row>
    <row r="109" spans="1:13" ht="19.5" customHeight="1">
      <c r="A109" s="47"/>
      <c r="B109" s="69">
        <v>88</v>
      </c>
      <c r="C109" s="42" t="s">
        <v>124</v>
      </c>
      <c r="D109" s="26" t="s">
        <v>186</v>
      </c>
      <c r="E109" s="105">
        <v>240</v>
      </c>
      <c r="F109" s="106"/>
      <c r="G109" s="32" t="s">
        <v>7</v>
      </c>
      <c r="H109" s="28">
        <v>30238</v>
      </c>
      <c r="I109" s="28">
        <v>30300</v>
      </c>
      <c r="J109" s="28">
        <v>30400</v>
      </c>
      <c r="K109" s="73"/>
      <c r="L109" s="73"/>
      <c r="M109" s="73"/>
    </row>
    <row r="110" spans="1:13" ht="19.5" customHeight="1">
      <c r="A110" s="47"/>
      <c r="B110" s="69">
        <v>89</v>
      </c>
      <c r="C110" s="25" t="s">
        <v>320</v>
      </c>
      <c r="D110" s="26" t="s">
        <v>187</v>
      </c>
      <c r="E110" s="105"/>
      <c r="F110" s="106"/>
      <c r="G110" s="32"/>
      <c r="H110" s="28">
        <f>H111+H116</f>
        <v>296384</v>
      </c>
      <c r="I110" s="28">
        <f aca="true" t="shared" si="10" ref="H110:J111">I111</f>
        <v>145200</v>
      </c>
      <c r="J110" s="28">
        <f t="shared" si="10"/>
        <v>151925</v>
      </c>
      <c r="K110" s="73"/>
      <c r="L110" s="73"/>
      <c r="M110" s="73"/>
    </row>
    <row r="111" spans="1:13" ht="86.25" customHeight="1">
      <c r="A111" s="47"/>
      <c r="B111" s="69">
        <v>90</v>
      </c>
      <c r="C111" s="25" t="s">
        <v>283</v>
      </c>
      <c r="D111" s="26" t="s">
        <v>187</v>
      </c>
      <c r="E111" s="105">
        <v>200</v>
      </c>
      <c r="F111" s="106"/>
      <c r="G111" s="32"/>
      <c r="H111" s="28">
        <f t="shared" si="10"/>
        <v>136000</v>
      </c>
      <c r="I111" s="28">
        <f t="shared" si="10"/>
        <v>145200</v>
      </c>
      <c r="J111" s="28">
        <f t="shared" si="10"/>
        <v>151925</v>
      </c>
      <c r="K111" s="73"/>
      <c r="L111" s="73"/>
      <c r="M111" s="73"/>
    </row>
    <row r="112" spans="1:13" ht="39" customHeight="1">
      <c r="A112" s="47"/>
      <c r="B112" s="69">
        <v>91</v>
      </c>
      <c r="C112" s="100" t="s">
        <v>56</v>
      </c>
      <c r="D112" s="127" t="s">
        <v>187</v>
      </c>
      <c r="E112" s="118">
        <v>240</v>
      </c>
      <c r="F112" s="119"/>
      <c r="G112" s="128"/>
      <c r="H112" s="129">
        <f>H115</f>
        <v>136000</v>
      </c>
      <c r="I112" s="124">
        <f>I114</f>
        <v>145200</v>
      </c>
      <c r="J112" s="129">
        <f>J114</f>
        <v>151925</v>
      </c>
      <c r="K112" s="73"/>
      <c r="L112" s="73"/>
      <c r="M112" s="73"/>
    </row>
    <row r="113" spans="1:13" ht="24" customHeight="1">
      <c r="A113" s="47"/>
      <c r="B113" s="69">
        <v>92</v>
      </c>
      <c r="C113" s="100"/>
      <c r="D113" s="127"/>
      <c r="E113" s="120"/>
      <c r="F113" s="121"/>
      <c r="G113" s="128"/>
      <c r="H113" s="129"/>
      <c r="I113" s="125"/>
      <c r="J113" s="129"/>
      <c r="K113" s="73"/>
      <c r="L113" s="73"/>
      <c r="M113" s="73"/>
    </row>
    <row r="114" spans="1:13" ht="27" customHeight="1">
      <c r="A114" s="47"/>
      <c r="B114" s="69">
        <v>93</v>
      </c>
      <c r="C114" s="42" t="s">
        <v>63</v>
      </c>
      <c r="D114" s="26" t="s">
        <v>187</v>
      </c>
      <c r="E114" s="105">
        <v>240</v>
      </c>
      <c r="F114" s="106"/>
      <c r="G114" s="32" t="s">
        <v>64</v>
      </c>
      <c r="H114" s="28">
        <f>H115</f>
        <v>136000</v>
      </c>
      <c r="I114" s="28">
        <f>I115</f>
        <v>145200</v>
      </c>
      <c r="J114" s="28">
        <f>J115</f>
        <v>151925</v>
      </c>
      <c r="K114" s="73"/>
      <c r="L114" s="73"/>
      <c r="M114" s="73"/>
    </row>
    <row r="115" spans="1:13" ht="19.5" customHeight="1">
      <c r="A115" s="47"/>
      <c r="B115" s="69">
        <v>94</v>
      </c>
      <c r="C115" s="42" t="s">
        <v>109</v>
      </c>
      <c r="D115" s="26" t="s">
        <v>187</v>
      </c>
      <c r="E115" s="105">
        <v>240</v>
      </c>
      <c r="F115" s="106"/>
      <c r="G115" s="32" t="s">
        <v>30</v>
      </c>
      <c r="H115" s="28">
        <v>136000</v>
      </c>
      <c r="I115" s="28">
        <v>145200</v>
      </c>
      <c r="J115" s="28">
        <v>151925</v>
      </c>
      <c r="K115" s="73"/>
      <c r="L115" s="73"/>
      <c r="M115" s="73"/>
    </row>
    <row r="116" spans="1:13" ht="23.25" customHeight="1">
      <c r="A116" s="47"/>
      <c r="B116" s="69">
        <v>95</v>
      </c>
      <c r="C116" s="25" t="s">
        <v>320</v>
      </c>
      <c r="D116" s="26" t="s">
        <v>349</v>
      </c>
      <c r="E116" s="30"/>
      <c r="F116" s="31"/>
      <c r="G116" s="32" t="s">
        <v>30</v>
      </c>
      <c r="H116" s="28">
        <f>H117</f>
        <v>160384</v>
      </c>
      <c r="I116" s="28">
        <v>0</v>
      </c>
      <c r="J116" s="28">
        <v>0</v>
      </c>
      <c r="K116" s="73"/>
      <c r="L116" s="73"/>
      <c r="M116" s="73"/>
    </row>
    <row r="117" spans="1:13" ht="36" customHeight="1">
      <c r="A117" s="47"/>
      <c r="B117" s="69">
        <v>96</v>
      </c>
      <c r="C117" s="25" t="s">
        <v>296</v>
      </c>
      <c r="D117" s="26" t="s">
        <v>349</v>
      </c>
      <c r="E117" s="30">
        <v>200</v>
      </c>
      <c r="F117" s="31"/>
      <c r="G117" s="32" t="s">
        <v>30</v>
      </c>
      <c r="H117" s="28">
        <f>H118</f>
        <v>160384</v>
      </c>
      <c r="I117" s="28">
        <v>0</v>
      </c>
      <c r="J117" s="28">
        <v>0</v>
      </c>
      <c r="K117" s="73"/>
      <c r="L117" s="73"/>
      <c r="M117" s="73"/>
    </row>
    <row r="118" spans="1:13" ht="33" customHeight="1">
      <c r="A118" s="47"/>
      <c r="B118" s="69">
        <v>97</v>
      </c>
      <c r="C118" s="100" t="s">
        <v>56</v>
      </c>
      <c r="D118" s="26" t="s">
        <v>349</v>
      </c>
      <c r="E118" s="30">
        <v>240</v>
      </c>
      <c r="F118" s="31"/>
      <c r="G118" s="32" t="s">
        <v>30</v>
      </c>
      <c r="H118" s="28">
        <f>H119</f>
        <v>160384</v>
      </c>
      <c r="I118" s="28">
        <v>0</v>
      </c>
      <c r="J118" s="28">
        <v>0</v>
      </c>
      <c r="K118" s="73"/>
      <c r="L118" s="73"/>
      <c r="M118" s="73"/>
    </row>
    <row r="119" spans="1:13" ht="29.25" customHeight="1">
      <c r="A119" s="47"/>
      <c r="B119" s="69">
        <v>98</v>
      </c>
      <c r="C119" s="100"/>
      <c r="D119" s="26" t="s">
        <v>349</v>
      </c>
      <c r="E119" s="30">
        <v>240</v>
      </c>
      <c r="F119" s="31"/>
      <c r="G119" s="32" t="s">
        <v>30</v>
      </c>
      <c r="H119" s="28">
        <f>H120</f>
        <v>160384</v>
      </c>
      <c r="I119" s="28">
        <v>0</v>
      </c>
      <c r="J119" s="28">
        <v>0</v>
      </c>
      <c r="K119" s="73"/>
      <c r="L119" s="73"/>
      <c r="M119" s="73"/>
    </row>
    <row r="120" spans="1:13" ht="39.75" customHeight="1">
      <c r="A120" s="47"/>
      <c r="B120" s="69">
        <v>99</v>
      </c>
      <c r="C120" s="42" t="s">
        <v>63</v>
      </c>
      <c r="D120" s="26" t="s">
        <v>349</v>
      </c>
      <c r="E120" s="30">
        <v>240</v>
      </c>
      <c r="F120" s="31"/>
      <c r="G120" s="32" t="s">
        <v>30</v>
      </c>
      <c r="H120" s="28">
        <v>160384</v>
      </c>
      <c r="I120" s="28">
        <v>0</v>
      </c>
      <c r="J120" s="28">
        <v>0</v>
      </c>
      <c r="K120" s="73"/>
      <c r="L120" s="73"/>
      <c r="M120" s="73"/>
    </row>
    <row r="121" spans="1:10" ht="99" customHeight="1">
      <c r="A121" s="47">
        <v>71</v>
      </c>
      <c r="B121" s="69">
        <v>100</v>
      </c>
      <c r="C121" s="25" t="s">
        <v>320</v>
      </c>
      <c r="D121" s="26" t="s">
        <v>363</v>
      </c>
      <c r="E121" s="30"/>
      <c r="F121" s="31"/>
      <c r="G121" s="32"/>
      <c r="H121" s="28">
        <f>H122</f>
        <v>8019.2</v>
      </c>
      <c r="I121" s="28">
        <v>0</v>
      </c>
      <c r="J121" s="28">
        <v>0</v>
      </c>
    </row>
    <row r="122" spans="1:10" ht="30" customHeight="1">
      <c r="A122" s="47">
        <v>72</v>
      </c>
      <c r="B122" s="69">
        <v>101</v>
      </c>
      <c r="C122" s="25" t="s">
        <v>283</v>
      </c>
      <c r="D122" s="26" t="s">
        <v>363</v>
      </c>
      <c r="E122" s="30">
        <v>200</v>
      </c>
      <c r="F122" s="31"/>
      <c r="G122" s="32"/>
      <c r="H122" s="28">
        <f>H123</f>
        <v>8019.2</v>
      </c>
      <c r="I122" s="28">
        <v>0</v>
      </c>
      <c r="J122" s="28">
        <v>0</v>
      </c>
    </row>
    <row r="123" spans="1:10" ht="31.5" customHeight="1">
      <c r="A123" s="47">
        <v>73</v>
      </c>
      <c r="B123" s="69">
        <v>102</v>
      </c>
      <c r="C123" s="100" t="s">
        <v>56</v>
      </c>
      <c r="D123" s="26" t="s">
        <v>363</v>
      </c>
      <c r="E123" s="30">
        <v>240</v>
      </c>
      <c r="F123" s="31"/>
      <c r="G123" s="32"/>
      <c r="H123" s="28">
        <f>H124</f>
        <v>8019.2</v>
      </c>
      <c r="I123" s="28">
        <v>0</v>
      </c>
      <c r="J123" s="28">
        <v>0</v>
      </c>
    </row>
    <row r="124" spans="1:10" ht="18" customHeight="1">
      <c r="A124" s="47">
        <v>74</v>
      </c>
      <c r="B124" s="69">
        <v>103</v>
      </c>
      <c r="C124" s="100"/>
      <c r="D124" s="26" t="s">
        <v>363</v>
      </c>
      <c r="E124" s="30">
        <v>240</v>
      </c>
      <c r="F124" s="31"/>
      <c r="G124" s="32" t="s">
        <v>64</v>
      </c>
      <c r="H124" s="28">
        <f>H125</f>
        <v>8019.2</v>
      </c>
      <c r="I124" s="28">
        <v>0</v>
      </c>
      <c r="J124" s="28">
        <v>0</v>
      </c>
    </row>
    <row r="125" spans="1:10" ht="30">
      <c r="A125" s="47">
        <v>75</v>
      </c>
      <c r="B125" s="69">
        <v>104</v>
      </c>
      <c r="C125" s="42" t="s">
        <v>63</v>
      </c>
      <c r="D125" s="26" t="s">
        <v>363</v>
      </c>
      <c r="E125" s="30">
        <v>240</v>
      </c>
      <c r="F125" s="31"/>
      <c r="G125" s="32" t="s">
        <v>30</v>
      </c>
      <c r="H125" s="28">
        <v>8019.2</v>
      </c>
      <c r="I125" s="28">
        <v>0</v>
      </c>
      <c r="J125" s="28">
        <v>0</v>
      </c>
    </row>
    <row r="126" spans="1:10" ht="15">
      <c r="A126" s="47"/>
      <c r="B126" s="69">
        <v>105</v>
      </c>
      <c r="C126" s="42" t="s">
        <v>109</v>
      </c>
      <c r="D126" s="26" t="s">
        <v>188</v>
      </c>
      <c r="E126" s="30"/>
      <c r="F126" s="31"/>
      <c r="G126" s="32"/>
      <c r="H126" s="28">
        <f>H127</f>
        <v>46872</v>
      </c>
      <c r="I126" s="28">
        <f>I127</f>
        <v>46900</v>
      </c>
      <c r="J126" s="28">
        <f>J127</f>
        <v>47000</v>
      </c>
    </row>
    <row r="127" spans="1:10" ht="30">
      <c r="A127" s="47"/>
      <c r="B127" s="69">
        <v>106</v>
      </c>
      <c r="C127" s="25" t="s">
        <v>269</v>
      </c>
      <c r="D127" s="26" t="s">
        <v>188</v>
      </c>
      <c r="E127" s="30">
        <v>200</v>
      </c>
      <c r="F127" s="31"/>
      <c r="G127" s="32"/>
      <c r="H127" s="28">
        <f>H128</f>
        <v>46872</v>
      </c>
      <c r="I127" s="28">
        <f>I129</f>
        <v>46900</v>
      </c>
      <c r="J127" s="28">
        <f>J128</f>
        <v>47000</v>
      </c>
    </row>
    <row r="128" spans="1:10" ht="30.75" customHeight="1">
      <c r="A128" s="47"/>
      <c r="B128" s="69">
        <v>107</v>
      </c>
      <c r="C128" s="25" t="s">
        <v>56</v>
      </c>
      <c r="D128" s="26" t="s">
        <v>188</v>
      </c>
      <c r="E128" s="30">
        <v>240</v>
      </c>
      <c r="F128" s="31"/>
      <c r="G128" s="32"/>
      <c r="H128" s="28">
        <f>H129</f>
        <v>46872</v>
      </c>
      <c r="I128" s="28">
        <f>I129</f>
        <v>46900</v>
      </c>
      <c r="J128" s="28">
        <f>J129</f>
        <v>47000</v>
      </c>
    </row>
    <row r="129" spans="1:10" ht="22.5" customHeight="1">
      <c r="A129" s="47"/>
      <c r="B129" s="69">
        <v>108</v>
      </c>
      <c r="C129" s="42" t="s">
        <v>217</v>
      </c>
      <c r="D129" s="26" t="s">
        <v>188</v>
      </c>
      <c r="E129" s="30">
        <v>240</v>
      </c>
      <c r="F129" s="31"/>
      <c r="G129" s="32" t="s">
        <v>64</v>
      </c>
      <c r="H129" s="28">
        <f>H130</f>
        <v>46872</v>
      </c>
      <c r="I129" s="28">
        <f>I130</f>
        <v>46900</v>
      </c>
      <c r="J129" s="28">
        <f>J130</f>
        <v>47000</v>
      </c>
    </row>
    <row r="130" spans="1:10" ht="45">
      <c r="A130" s="47"/>
      <c r="B130" s="69">
        <v>109</v>
      </c>
      <c r="C130" s="42" t="s">
        <v>125</v>
      </c>
      <c r="D130" s="26" t="s">
        <v>188</v>
      </c>
      <c r="E130" s="30">
        <v>240</v>
      </c>
      <c r="F130" s="31"/>
      <c r="G130" s="32" t="s">
        <v>8</v>
      </c>
      <c r="H130" s="28">
        <v>46872</v>
      </c>
      <c r="I130" s="28">
        <v>46900</v>
      </c>
      <c r="J130" s="28">
        <v>47000</v>
      </c>
    </row>
    <row r="131" spans="1:10" ht="105">
      <c r="A131" s="47">
        <v>81</v>
      </c>
      <c r="B131" s="69">
        <v>110</v>
      </c>
      <c r="C131" s="42" t="s">
        <v>321</v>
      </c>
      <c r="D131" s="26" t="s">
        <v>185</v>
      </c>
      <c r="E131" s="98"/>
      <c r="F131" s="99"/>
      <c r="G131" s="32"/>
      <c r="H131" s="28">
        <f>H133</f>
        <v>2400</v>
      </c>
      <c r="I131" s="28">
        <f>I133</f>
        <v>2400</v>
      </c>
      <c r="J131" s="28">
        <f>J133</f>
        <v>2400</v>
      </c>
    </row>
    <row r="132" spans="1:10" ht="117" customHeight="1">
      <c r="A132" s="47">
        <v>82</v>
      </c>
      <c r="B132" s="69">
        <v>111</v>
      </c>
      <c r="C132" s="25" t="s">
        <v>283</v>
      </c>
      <c r="D132" s="26" t="s">
        <v>185</v>
      </c>
      <c r="E132" s="98" t="s">
        <v>55</v>
      </c>
      <c r="F132" s="99"/>
      <c r="G132" s="32"/>
      <c r="H132" s="28">
        <f>H133</f>
        <v>2400</v>
      </c>
      <c r="I132" s="28">
        <f>I133</f>
        <v>2400</v>
      </c>
      <c r="J132" s="28">
        <f>J133</f>
        <v>2400</v>
      </c>
    </row>
    <row r="133" spans="1:10" ht="45">
      <c r="A133" s="47">
        <v>83</v>
      </c>
      <c r="B133" s="69">
        <v>112</v>
      </c>
      <c r="C133" s="34" t="s">
        <v>126</v>
      </c>
      <c r="D133" s="26" t="s">
        <v>185</v>
      </c>
      <c r="E133" s="98" t="s">
        <v>41</v>
      </c>
      <c r="F133" s="99"/>
      <c r="G133" s="32"/>
      <c r="H133" s="28">
        <f>H134</f>
        <v>2400</v>
      </c>
      <c r="I133" s="28">
        <f>I134</f>
        <v>2400</v>
      </c>
      <c r="J133" s="28">
        <f>J135</f>
        <v>2400</v>
      </c>
    </row>
    <row r="134" spans="1:10" ht="15">
      <c r="A134" s="47">
        <v>84</v>
      </c>
      <c r="B134" s="69">
        <v>113</v>
      </c>
      <c r="C134" s="39" t="s">
        <v>35</v>
      </c>
      <c r="D134" s="26" t="s">
        <v>185</v>
      </c>
      <c r="E134" s="98" t="s">
        <v>41</v>
      </c>
      <c r="F134" s="99"/>
      <c r="G134" s="32" t="s">
        <v>19</v>
      </c>
      <c r="H134" s="28">
        <f>H135</f>
        <v>2400</v>
      </c>
      <c r="I134" s="28">
        <f>I135</f>
        <v>2400</v>
      </c>
      <c r="J134" s="28">
        <f>J135</f>
        <v>2400</v>
      </c>
    </row>
    <row r="135" spans="1:10" ht="15">
      <c r="A135" s="47">
        <v>85</v>
      </c>
      <c r="B135" s="69">
        <v>114</v>
      </c>
      <c r="C135" s="39" t="s">
        <v>121</v>
      </c>
      <c r="D135" s="26" t="s">
        <v>185</v>
      </c>
      <c r="E135" s="98" t="s">
        <v>41</v>
      </c>
      <c r="F135" s="99"/>
      <c r="G135" s="32" t="s">
        <v>29</v>
      </c>
      <c r="H135" s="28">
        <v>2400</v>
      </c>
      <c r="I135" s="28">
        <v>2400</v>
      </c>
      <c r="J135" s="28">
        <v>2400</v>
      </c>
    </row>
    <row r="136" spans="1:10" ht="44.25" customHeight="1">
      <c r="A136" s="47">
        <v>86</v>
      </c>
      <c r="B136" s="69">
        <v>115</v>
      </c>
      <c r="C136" s="42" t="s">
        <v>322</v>
      </c>
      <c r="D136" s="26" t="s">
        <v>222</v>
      </c>
      <c r="E136" s="37"/>
      <c r="F136" s="38"/>
      <c r="G136" s="32"/>
      <c r="H136" s="28">
        <f>H137</f>
        <v>20000</v>
      </c>
      <c r="I136" s="28">
        <f>I137</f>
        <v>0</v>
      </c>
      <c r="J136" s="28">
        <f>J137</f>
        <v>0</v>
      </c>
    </row>
    <row r="137" spans="1:10" ht="87" customHeight="1">
      <c r="A137" s="47">
        <v>92</v>
      </c>
      <c r="B137" s="69">
        <v>116</v>
      </c>
      <c r="C137" s="25" t="s">
        <v>269</v>
      </c>
      <c r="D137" s="26" t="s">
        <v>222</v>
      </c>
      <c r="E137" s="37" t="s">
        <v>55</v>
      </c>
      <c r="F137" s="38"/>
      <c r="G137" s="32"/>
      <c r="H137" s="28">
        <f>H140</f>
        <v>20000</v>
      </c>
      <c r="I137" s="28">
        <f>I140</f>
        <v>0</v>
      </c>
      <c r="J137" s="28">
        <f>J140</f>
        <v>0</v>
      </c>
    </row>
    <row r="138" spans="1:10" ht="16.5" customHeight="1">
      <c r="A138" s="47">
        <v>93</v>
      </c>
      <c r="B138" s="69">
        <v>117</v>
      </c>
      <c r="C138" s="34" t="s">
        <v>126</v>
      </c>
      <c r="D138" s="26" t="s">
        <v>222</v>
      </c>
      <c r="E138" s="37" t="s">
        <v>41</v>
      </c>
      <c r="F138" s="38"/>
      <c r="G138" s="32"/>
      <c r="H138" s="28">
        <f aca="true" t="shared" si="11" ref="H138:J139">H139</f>
        <v>20000</v>
      </c>
      <c r="I138" s="28">
        <f t="shared" si="11"/>
        <v>0</v>
      </c>
      <c r="J138" s="28">
        <f t="shared" si="11"/>
        <v>0</v>
      </c>
    </row>
    <row r="139" spans="1:10" ht="32.25" customHeight="1">
      <c r="A139" s="47">
        <v>94</v>
      </c>
      <c r="B139" s="69">
        <v>118</v>
      </c>
      <c r="C139" s="39" t="s">
        <v>35</v>
      </c>
      <c r="D139" s="26" t="s">
        <v>222</v>
      </c>
      <c r="E139" s="37" t="s">
        <v>41</v>
      </c>
      <c r="F139" s="38"/>
      <c r="G139" s="32" t="s">
        <v>19</v>
      </c>
      <c r="H139" s="28">
        <f t="shared" si="11"/>
        <v>20000</v>
      </c>
      <c r="I139" s="28">
        <f t="shared" si="11"/>
        <v>0</v>
      </c>
      <c r="J139" s="28">
        <f t="shared" si="11"/>
        <v>0</v>
      </c>
    </row>
    <row r="140" spans="1:10" ht="18.75" customHeight="1">
      <c r="A140" s="47">
        <v>95</v>
      </c>
      <c r="B140" s="69">
        <v>119</v>
      </c>
      <c r="C140" s="39" t="s">
        <v>121</v>
      </c>
      <c r="D140" s="26" t="s">
        <v>222</v>
      </c>
      <c r="E140" s="37" t="s">
        <v>41</v>
      </c>
      <c r="F140" s="38"/>
      <c r="G140" s="32" t="s">
        <v>29</v>
      </c>
      <c r="H140" s="28">
        <v>20000</v>
      </c>
      <c r="I140" s="28">
        <v>0</v>
      </c>
      <c r="J140" s="28">
        <v>0</v>
      </c>
    </row>
    <row r="141" spans="1:10" ht="18" customHeight="1">
      <c r="A141" s="47">
        <v>96</v>
      </c>
      <c r="B141" s="69">
        <v>120</v>
      </c>
      <c r="C141" s="34" t="s">
        <v>230</v>
      </c>
      <c r="D141" s="43" t="s">
        <v>202</v>
      </c>
      <c r="E141" s="96"/>
      <c r="F141" s="97"/>
      <c r="G141" s="35"/>
      <c r="H141" s="33">
        <f>H143+H149+H152</f>
        <v>199779</v>
      </c>
      <c r="I141" s="33">
        <f>I143+I149+I152</f>
        <v>234779</v>
      </c>
      <c r="J141" s="33">
        <f>J143+J149+J152</f>
        <v>239779</v>
      </c>
    </row>
    <row r="142" spans="1:10" ht="87" customHeight="1">
      <c r="A142" s="47"/>
      <c r="B142" s="69">
        <v>121</v>
      </c>
      <c r="C142" s="34" t="s">
        <v>323</v>
      </c>
      <c r="D142" s="43" t="s">
        <v>176</v>
      </c>
      <c r="E142" s="96"/>
      <c r="F142" s="97"/>
      <c r="G142" s="44"/>
      <c r="H142" s="28">
        <f aca="true" t="shared" si="12" ref="H142:J143">H143</f>
        <v>9779</v>
      </c>
      <c r="I142" s="28">
        <f>I143</f>
        <v>9779</v>
      </c>
      <c r="J142" s="28">
        <f t="shared" si="12"/>
        <v>9779</v>
      </c>
    </row>
    <row r="143" spans="1:10" ht="37.5" customHeight="1">
      <c r="A143" s="47"/>
      <c r="B143" s="69">
        <v>122</v>
      </c>
      <c r="C143" s="34" t="s">
        <v>206</v>
      </c>
      <c r="D143" s="43" t="s">
        <v>176</v>
      </c>
      <c r="E143" s="96" t="s">
        <v>100</v>
      </c>
      <c r="F143" s="97"/>
      <c r="G143" s="32"/>
      <c r="H143" s="28">
        <f t="shared" si="12"/>
        <v>9779</v>
      </c>
      <c r="I143" s="28">
        <f t="shared" si="12"/>
        <v>9779</v>
      </c>
      <c r="J143" s="28">
        <f t="shared" si="12"/>
        <v>9779</v>
      </c>
    </row>
    <row r="144" spans="1:10" ht="42.75" customHeight="1" hidden="1">
      <c r="A144" s="47"/>
      <c r="B144" s="69">
        <v>123</v>
      </c>
      <c r="C144" s="34" t="s">
        <v>252</v>
      </c>
      <c r="D144" s="43" t="s">
        <v>176</v>
      </c>
      <c r="E144" s="96" t="s">
        <v>250</v>
      </c>
      <c r="F144" s="97"/>
      <c r="G144" s="32"/>
      <c r="H144" s="28">
        <f aca="true" t="shared" si="13" ref="H144:J145">H145</f>
        <v>9779</v>
      </c>
      <c r="I144" s="28">
        <f t="shared" si="13"/>
        <v>9779</v>
      </c>
      <c r="J144" s="28">
        <f t="shared" si="13"/>
        <v>9779</v>
      </c>
    </row>
    <row r="145" spans="1:10" ht="34.5" customHeight="1">
      <c r="A145" s="47"/>
      <c r="B145" s="69">
        <v>124</v>
      </c>
      <c r="C145" s="34" t="s">
        <v>35</v>
      </c>
      <c r="D145" s="43" t="s">
        <v>176</v>
      </c>
      <c r="E145" s="96" t="s">
        <v>250</v>
      </c>
      <c r="F145" s="97"/>
      <c r="G145" s="32" t="s">
        <v>19</v>
      </c>
      <c r="H145" s="28">
        <f t="shared" si="13"/>
        <v>9779</v>
      </c>
      <c r="I145" s="28">
        <f t="shared" si="13"/>
        <v>9779</v>
      </c>
      <c r="J145" s="28">
        <f t="shared" si="13"/>
        <v>9779</v>
      </c>
    </row>
    <row r="146" spans="1:10" ht="42.75" customHeight="1" hidden="1">
      <c r="A146" s="47"/>
      <c r="B146" s="69">
        <v>125</v>
      </c>
      <c r="C146" s="25" t="s">
        <v>32</v>
      </c>
      <c r="D146" s="43" t="s">
        <v>176</v>
      </c>
      <c r="E146" s="96" t="s">
        <v>250</v>
      </c>
      <c r="F146" s="97"/>
      <c r="G146" s="32" t="s">
        <v>2</v>
      </c>
      <c r="H146" s="28">
        <v>9779</v>
      </c>
      <c r="I146" s="28">
        <v>9779</v>
      </c>
      <c r="J146" s="28">
        <v>9779</v>
      </c>
    </row>
    <row r="147" spans="1:10" ht="21.75" customHeight="1">
      <c r="A147" s="47"/>
      <c r="B147" s="69">
        <v>126</v>
      </c>
      <c r="C147" s="25" t="s">
        <v>324</v>
      </c>
      <c r="D147" s="43" t="s">
        <v>199</v>
      </c>
      <c r="E147" s="96"/>
      <c r="F147" s="97"/>
      <c r="G147" s="32"/>
      <c r="H147" s="41">
        <f aca="true" t="shared" si="14" ref="H147:J148">H148</f>
        <v>40000</v>
      </c>
      <c r="I147" s="28">
        <f t="shared" si="14"/>
        <v>40000</v>
      </c>
      <c r="J147" s="28">
        <f t="shared" si="14"/>
        <v>40000</v>
      </c>
    </row>
    <row r="148" spans="1:10" ht="15" customHeight="1">
      <c r="A148" s="47"/>
      <c r="B148" s="69">
        <v>127</v>
      </c>
      <c r="C148" s="34" t="s">
        <v>112</v>
      </c>
      <c r="D148" s="43" t="s">
        <v>199</v>
      </c>
      <c r="E148" s="96" t="s">
        <v>86</v>
      </c>
      <c r="F148" s="97"/>
      <c r="G148" s="32"/>
      <c r="H148" s="41">
        <f t="shared" si="14"/>
        <v>40000</v>
      </c>
      <c r="I148" s="28">
        <f t="shared" si="14"/>
        <v>40000</v>
      </c>
      <c r="J148" s="28">
        <f t="shared" si="14"/>
        <v>40000</v>
      </c>
    </row>
    <row r="149" spans="1:10" ht="30">
      <c r="A149" s="47">
        <v>102</v>
      </c>
      <c r="B149" s="69">
        <v>128</v>
      </c>
      <c r="C149" s="34" t="s">
        <v>110</v>
      </c>
      <c r="D149" s="43" t="s">
        <v>199</v>
      </c>
      <c r="E149" s="96" t="s">
        <v>87</v>
      </c>
      <c r="F149" s="97"/>
      <c r="G149" s="32"/>
      <c r="H149" s="41">
        <f>H151</f>
        <v>40000</v>
      </c>
      <c r="I149" s="28">
        <f>I151</f>
        <v>40000</v>
      </c>
      <c r="J149" s="28">
        <f>J151</f>
        <v>40000</v>
      </c>
    </row>
    <row r="150" spans="1:10" ht="15">
      <c r="A150" s="47">
        <v>103</v>
      </c>
      <c r="B150" s="69">
        <v>129</v>
      </c>
      <c r="C150" s="34" t="s">
        <v>3</v>
      </c>
      <c r="D150" s="43" t="s">
        <v>199</v>
      </c>
      <c r="E150" s="96" t="s">
        <v>87</v>
      </c>
      <c r="F150" s="97"/>
      <c r="G150" s="32" t="s">
        <v>4</v>
      </c>
      <c r="H150" s="41">
        <f>H151</f>
        <v>40000</v>
      </c>
      <c r="I150" s="28">
        <f>I151</f>
        <v>40000</v>
      </c>
      <c r="J150" s="28">
        <f>J151</f>
        <v>40000</v>
      </c>
    </row>
    <row r="151" spans="1:10" ht="105" customHeight="1">
      <c r="A151" s="47">
        <v>104</v>
      </c>
      <c r="B151" s="69">
        <v>130</v>
      </c>
      <c r="C151" s="34" t="s">
        <v>127</v>
      </c>
      <c r="D151" s="43" t="s">
        <v>199</v>
      </c>
      <c r="E151" s="96" t="s">
        <v>87</v>
      </c>
      <c r="F151" s="97"/>
      <c r="G151" s="32" t="s">
        <v>5</v>
      </c>
      <c r="H151" s="41">
        <v>40000</v>
      </c>
      <c r="I151" s="28">
        <v>40000</v>
      </c>
      <c r="J151" s="40">
        <v>40000</v>
      </c>
    </row>
    <row r="152" spans="1:10" ht="29.25" customHeight="1">
      <c r="A152" s="47">
        <v>105</v>
      </c>
      <c r="B152" s="69">
        <v>131</v>
      </c>
      <c r="C152" s="25" t="s">
        <v>325</v>
      </c>
      <c r="D152" s="26" t="s">
        <v>190</v>
      </c>
      <c r="E152" s="37"/>
      <c r="F152" s="45"/>
      <c r="G152" s="32"/>
      <c r="H152" s="41">
        <f>H158</f>
        <v>150000</v>
      </c>
      <c r="I152" s="41">
        <f>I158</f>
        <v>185000</v>
      </c>
      <c r="J152" s="41">
        <f>J158</f>
        <v>190000</v>
      </c>
    </row>
    <row r="153" spans="1:10" ht="14.25" customHeight="1">
      <c r="A153" s="47">
        <v>106</v>
      </c>
      <c r="B153" s="69">
        <v>132</v>
      </c>
      <c r="C153" s="25" t="s">
        <v>269</v>
      </c>
      <c r="D153" s="26" t="s">
        <v>190</v>
      </c>
      <c r="E153" s="37" t="s">
        <v>55</v>
      </c>
      <c r="F153" s="45"/>
      <c r="G153" s="32"/>
      <c r="H153" s="41">
        <f>H158</f>
        <v>150000</v>
      </c>
      <c r="I153" s="41">
        <f>I158</f>
        <v>185000</v>
      </c>
      <c r="J153" s="41">
        <f>J158</f>
        <v>190000</v>
      </c>
    </row>
    <row r="154" spans="1:10" ht="13.5" customHeight="1">
      <c r="A154" s="47">
        <v>107</v>
      </c>
      <c r="B154" s="69">
        <v>133</v>
      </c>
      <c r="C154" s="46" t="s">
        <v>56</v>
      </c>
      <c r="D154" s="26" t="s">
        <v>190</v>
      </c>
      <c r="E154" s="37" t="s">
        <v>41</v>
      </c>
      <c r="F154" s="45"/>
      <c r="G154" s="32"/>
      <c r="H154" s="41"/>
      <c r="I154" s="28"/>
      <c r="J154" s="40"/>
    </row>
    <row r="155" spans="1:10" ht="15.75" customHeight="1">
      <c r="A155" s="47">
        <v>108</v>
      </c>
      <c r="B155" s="69">
        <v>134</v>
      </c>
      <c r="C155" s="100" t="s">
        <v>56</v>
      </c>
      <c r="D155" s="26" t="s">
        <v>190</v>
      </c>
      <c r="E155" s="37" t="s">
        <v>41</v>
      </c>
      <c r="F155" s="45"/>
      <c r="G155" s="32"/>
      <c r="H155" s="41">
        <f>H158</f>
        <v>150000</v>
      </c>
      <c r="I155" s="41">
        <f>I158</f>
        <v>185000</v>
      </c>
      <c r="J155" s="41">
        <f>J158</f>
        <v>190000</v>
      </c>
    </row>
    <row r="156" spans="1:10" ht="117.75" customHeight="1">
      <c r="A156" s="47">
        <v>109</v>
      </c>
      <c r="B156" s="69">
        <v>135</v>
      </c>
      <c r="C156" s="100"/>
      <c r="D156" s="26" t="s">
        <v>190</v>
      </c>
      <c r="E156" s="37" t="s">
        <v>55</v>
      </c>
      <c r="F156" s="45"/>
      <c r="G156" s="32" t="s">
        <v>150</v>
      </c>
      <c r="H156" s="41">
        <v>84022.59</v>
      </c>
      <c r="I156" s="28"/>
      <c r="J156" s="40"/>
    </row>
    <row r="157" spans="1:10" ht="15" customHeight="1">
      <c r="A157" s="47">
        <v>110</v>
      </c>
      <c r="B157" s="69">
        <v>136</v>
      </c>
      <c r="C157" s="42" t="s">
        <v>22</v>
      </c>
      <c r="D157" s="26" t="s">
        <v>190</v>
      </c>
      <c r="E157" s="37" t="s">
        <v>41</v>
      </c>
      <c r="F157" s="45"/>
      <c r="G157" s="32" t="s">
        <v>23</v>
      </c>
      <c r="H157" s="41">
        <f>H158</f>
        <v>150000</v>
      </c>
      <c r="I157" s="41">
        <f>I158</f>
        <v>185000</v>
      </c>
      <c r="J157" s="41">
        <f>J158</f>
        <v>190000</v>
      </c>
    </row>
    <row r="158" spans="1:10" ht="15">
      <c r="A158" s="47">
        <v>111</v>
      </c>
      <c r="B158" s="69">
        <v>137</v>
      </c>
      <c r="C158" s="42" t="s">
        <v>152</v>
      </c>
      <c r="D158" s="26" t="s">
        <v>190</v>
      </c>
      <c r="E158" s="37" t="s">
        <v>41</v>
      </c>
      <c r="F158" s="45"/>
      <c r="G158" s="32" t="s">
        <v>150</v>
      </c>
      <c r="H158" s="41">
        <v>150000</v>
      </c>
      <c r="I158" s="28">
        <v>185000</v>
      </c>
      <c r="J158" s="40">
        <v>190000</v>
      </c>
    </row>
    <row r="159" spans="1:10" ht="45">
      <c r="A159" s="47">
        <v>112</v>
      </c>
      <c r="B159" s="69">
        <v>138</v>
      </c>
      <c r="C159" s="25" t="s">
        <v>326</v>
      </c>
      <c r="D159" s="29" t="s">
        <v>195</v>
      </c>
      <c r="E159" s="103"/>
      <c r="F159" s="104"/>
      <c r="G159" s="47"/>
      <c r="H159" s="48">
        <f>H160</f>
        <v>4836035</v>
      </c>
      <c r="I159" s="48">
        <f>I160</f>
        <v>4848750</v>
      </c>
      <c r="J159" s="48">
        <f>J160</f>
        <v>4851000</v>
      </c>
    </row>
    <row r="160" spans="1:10" ht="30">
      <c r="A160" s="47">
        <v>113</v>
      </c>
      <c r="B160" s="69">
        <v>139</v>
      </c>
      <c r="C160" s="49" t="s">
        <v>327</v>
      </c>
      <c r="D160" s="43" t="s">
        <v>200</v>
      </c>
      <c r="E160" s="132"/>
      <c r="F160" s="133"/>
      <c r="G160" s="35"/>
      <c r="H160" s="41">
        <f>H161+H166</f>
        <v>4836035</v>
      </c>
      <c r="I160" s="41">
        <f>I161+I166</f>
        <v>4848750</v>
      </c>
      <c r="J160" s="41">
        <f>J161+J166</f>
        <v>4851000</v>
      </c>
    </row>
    <row r="161" spans="1:10" ht="15.75" customHeight="1">
      <c r="A161" s="47">
        <v>120</v>
      </c>
      <c r="B161" s="69">
        <v>140</v>
      </c>
      <c r="C161" s="25" t="s">
        <v>328</v>
      </c>
      <c r="D161" s="43" t="s">
        <v>197</v>
      </c>
      <c r="E161" s="130"/>
      <c r="F161" s="131"/>
      <c r="G161" s="35"/>
      <c r="H161" s="41">
        <f aca="true" t="shared" si="15" ref="H161:J162">H162</f>
        <v>4559035</v>
      </c>
      <c r="I161" s="28">
        <f t="shared" si="15"/>
        <v>4560000</v>
      </c>
      <c r="J161" s="28">
        <f t="shared" si="15"/>
        <v>4561000</v>
      </c>
    </row>
    <row r="162" spans="1:10" ht="19.5" customHeight="1">
      <c r="A162" s="47">
        <v>121</v>
      </c>
      <c r="B162" s="69">
        <v>141</v>
      </c>
      <c r="C162" s="34" t="s">
        <v>129</v>
      </c>
      <c r="D162" s="43" t="s">
        <v>197</v>
      </c>
      <c r="E162" s="130">
        <v>600</v>
      </c>
      <c r="F162" s="131"/>
      <c r="G162" s="35"/>
      <c r="H162" s="41">
        <f t="shared" si="15"/>
        <v>4559035</v>
      </c>
      <c r="I162" s="28">
        <f t="shared" si="15"/>
        <v>4560000</v>
      </c>
      <c r="J162" s="28">
        <f t="shared" si="15"/>
        <v>4561000</v>
      </c>
    </row>
    <row r="163" spans="1:10" ht="46.5" customHeight="1">
      <c r="A163" s="47">
        <v>122</v>
      </c>
      <c r="B163" s="69">
        <v>142</v>
      </c>
      <c r="C163" s="34" t="s">
        <v>111</v>
      </c>
      <c r="D163" s="43" t="s">
        <v>197</v>
      </c>
      <c r="E163" s="130">
        <v>610</v>
      </c>
      <c r="F163" s="131"/>
      <c r="G163" s="35"/>
      <c r="H163" s="28">
        <f>H164</f>
        <v>4559035</v>
      </c>
      <c r="I163" s="28">
        <f>I165</f>
        <v>4560000</v>
      </c>
      <c r="J163" s="28">
        <f>J165</f>
        <v>4561000</v>
      </c>
    </row>
    <row r="164" spans="1:10" ht="15">
      <c r="A164" s="47">
        <v>123</v>
      </c>
      <c r="B164" s="69">
        <v>143</v>
      </c>
      <c r="C164" s="34" t="s">
        <v>82</v>
      </c>
      <c r="D164" s="43" t="s">
        <v>197</v>
      </c>
      <c r="E164" s="130">
        <v>610</v>
      </c>
      <c r="F164" s="131"/>
      <c r="G164" s="35" t="s">
        <v>0</v>
      </c>
      <c r="H164" s="41">
        <f>H165</f>
        <v>4559035</v>
      </c>
      <c r="I164" s="28">
        <f>I165</f>
        <v>4560000</v>
      </c>
      <c r="J164" s="28">
        <f>J165</f>
        <v>4561000</v>
      </c>
    </row>
    <row r="165" spans="1:10" ht="15">
      <c r="A165" s="47">
        <v>124</v>
      </c>
      <c r="B165" s="69">
        <v>144</v>
      </c>
      <c r="C165" s="34" t="s">
        <v>128</v>
      </c>
      <c r="D165" s="43" t="s">
        <v>197</v>
      </c>
      <c r="E165" s="130">
        <v>610</v>
      </c>
      <c r="F165" s="131"/>
      <c r="G165" s="35" t="s">
        <v>1</v>
      </c>
      <c r="H165" s="28">
        <v>4559035</v>
      </c>
      <c r="I165" s="28">
        <v>4560000</v>
      </c>
      <c r="J165" s="28">
        <v>4561000</v>
      </c>
    </row>
    <row r="166" spans="1:10" ht="120">
      <c r="A166" s="47">
        <v>125</v>
      </c>
      <c r="B166" s="69">
        <v>145</v>
      </c>
      <c r="C166" s="34" t="s">
        <v>329</v>
      </c>
      <c r="D166" s="43" t="s">
        <v>198</v>
      </c>
      <c r="E166" s="130"/>
      <c r="F166" s="131"/>
      <c r="G166" s="35"/>
      <c r="H166" s="48">
        <f aca="true" t="shared" si="16" ref="H166:J169">H167</f>
        <v>277000</v>
      </c>
      <c r="I166" s="33">
        <f t="shared" si="16"/>
        <v>288750</v>
      </c>
      <c r="J166" s="33">
        <v>290000</v>
      </c>
    </row>
    <row r="167" spans="1:10" ht="30">
      <c r="A167" s="47">
        <v>126</v>
      </c>
      <c r="B167" s="69">
        <v>146</v>
      </c>
      <c r="C167" s="34" t="s">
        <v>206</v>
      </c>
      <c r="D167" s="43" t="s">
        <v>198</v>
      </c>
      <c r="E167" s="98" t="s">
        <v>100</v>
      </c>
      <c r="F167" s="99"/>
      <c r="G167" s="35"/>
      <c r="H167" s="48">
        <f t="shared" si="16"/>
        <v>277000</v>
      </c>
      <c r="I167" s="33">
        <f t="shared" si="16"/>
        <v>288750</v>
      </c>
      <c r="J167" s="33">
        <f t="shared" si="16"/>
        <v>303188</v>
      </c>
    </row>
    <row r="168" spans="1:10" ht="15">
      <c r="A168" s="47">
        <v>127</v>
      </c>
      <c r="B168" s="69">
        <v>147</v>
      </c>
      <c r="C168" s="34" t="s">
        <v>252</v>
      </c>
      <c r="D168" s="43" t="s">
        <v>198</v>
      </c>
      <c r="E168" s="98" t="s">
        <v>250</v>
      </c>
      <c r="F168" s="99"/>
      <c r="G168" s="29"/>
      <c r="H168" s="48">
        <f t="shared" si="16"/>
        <v>277000</v>
      </c>
      <c r="I168" s="33">
        <f t="shared" si="16"/>
        <v>288750</v>
      </c>
      <c r="J168" s="33">
        <f t="shared" si="16"/>
        <v>303188</v>
      </c>
    </row>
    <row r="169" spans="1:10" ht="15">
      <c r="A169" s="47">
        <v>128</v>
      </c>
      <c r="B169" s="69">
        <v>148</v>
      </c>
      <c r="C169" s="34" t="s">
        <v>82</v>
      </c>
      <c r="D169" s="43" t="s">
        <v>198</v>
      </c>
      <c r="E169" s="98" t="s">
        <v>250</v>
      </c>
      <c r="F169" s="99"/>
      <c r="G169" s="29" t="s">
        <v>0</v>
      </c>
      <c r="H169" s="48">
        <f t="shared" si="16"/>
        <v>277000</v>
      </c>
      <c r="I169" s="33">
        <f t="shared" si="16"/>
        <v>288750</v>
      </c>
      <c r="J169" s="33">
        <f t="shared" si="16"/>
        <v>303188</v>
      </c>
    </row>
    <row r="170" spans="1:10" ht="15">
      <c r="A170" s="47">
        <v>129</v>
      </c>
      <c r="B170" s="69">
        <v>149</v>
      </c>
      <c r="C170" s="34" t="s">
        <v>128</v>
      </c>
      <c r="D170" s="43" t="s">
        <v>198</v>
      </c>
      <c r="E170" s="98" t="s">
        <v>250</v>
      </c>
      <c r="F170" s="99"/>
      <c r="G170" s="29" t="s">
        <v>1</v>
      </c>
      <c r="H170" s="48">
        <v>277000</v>
      </c>
      <c r="I170" s="33">
        <v>288750</v>
      </c>
      <c r="J170" s="33">
        <v>303188</v>
      </c>
    </row>
    <row r="171" spans="1:10" ht="30">
      <c r="A171" s="47">
        <v>130</v>
      </c>
      <c r="B171" s="69">
        <v>150</v>
      </c>
      <c r="C171" s="34" t="s">
        <v>43</v>
      </c>
      <c r="D171" s="26" t="s">
        <v>231</v>
      </c>
      <c r="E171" s="96"/>
      <c r="F171" s="97"/>
      <c r="G171" s="35"/>
      <c r="H171" s="28">
        <f>H172</f>
        <v>6132050.28</v>
      </c>
      <c r="I171" s="28">
        <f>I172</f>
        <v>5036365</v>
      </c>
      <c r="J171" s="28">
        <f>J172</f>
        <v>4494283</v>
      </c>
    </row>
    <row r="172" spans="1:10" ht="30">
      <c r="A172" s="47">
        <v>131</v>
      </c>
      <c r="B172" s="69">
        <v>151</v>
      </c>
      <c r="C172" s="50" t="s">
        <v>228</v>
      </c>
      <c r="D172" s="51">
        <v>8220000000</v>
      </c>
      <c r="E172" s="103"/>
      <c r="F172" s="104"/>
      <c r="G172" s="29"/>
      <c r="H172" s="52">
        <f>H173+H178+H192+H197+H190</f>
        <v>6132050.28</v>
      </c>
      <c r="I172" s="52">
        <f>I173+I178+I192+I197</f>
        <v>5036365</v>
      </c>
      <c r="J172" s="52">
        <f>J173+J178+J192+J197</f>
        <v>4494283</v>
      </c>
    </row>
    <row r="173" spans="1:10" ht="60">
      <c r="A173" s="47">
        <v>132</v>
      </c>
      <c r="B173" s="69">
        <v>152</v>
      </c>
      <c r="C173" s="34" t="s">
        <v>44</v>
      </c>
      <c r="D173" s="26" t="s">
        <v>172</v>
      </c>
      <c r="E173" s="98"/>
      <c r="F173" s="99"/>
      <c r="G173" s="32"/>
      <c r="H173" s="28">
        <f>H175</f>
        <v>681656</v>
      </c>
      <c r="I173" s="28">
        <f>I175</f>
        <v>681669</v>
      </c>
      <c r="J173" s="28">
        <f>J175</f>
        <v>715753</v>
      </c>
    </row>
    <row r="174" spans="1:10" ht="34.5" customHeight="1">
      <c r="A174" s="47">
        <v>133</v>
      </c>
      <c r="B174" s="69">
        <v>153</v>
      </c>
      <c r="C174" s="34" t="s">
        <v>45</v>
      </c>
      <c r="D174" s="26" t="s">
        <v>172</v>
      </c>
      <c r="E174" s="98" t="s">
        <v>46</v>
      </c>
      <c r="F174" s="99"/>
      <c r="G174" s="32"/>
      <c r="H174" s="28">
        <f>H175</f>
        <v>681656</v>
      </c>
      <c r="I174" s="28">
        <f>I175</f>
        <v>681669</v>
      </c>
      <c r="J174" s="28">
        <f>J175</f>
        <v>715753</v>
      </c>
    </row>
    <row r="175" spans="1:10" ht="19.5" customHeight="1">
      <c r="A175" s="47">
        <v>134</v>
      </c>
      <c r="B175" s="69">
        <v>154</v>
      </c>
      <c r="C175" s="34" t="s">
        <v>47</v>
      </c>
      <c r="D175" s="26" t="s">
        <v>172</v>
      </c>
      <c r="E175" s="98" t="s">
        <v>48</v>
      </c>
      <c r="F175" s="99"/>
      <c r="G175" s="32"/>
      <c r="H175" s="28">
        <f>H177</f>
        <v>681656</v>
      </c>
      <c r="I175" s="28">
        <f>I177</f>
        <v>681669</v>
      </c>
      <c r="J175" s="28">
        <f>J177</f>
        <v>715753</v>
      </c>
    </row>
    <row r="176" spans="1:10" ht="45" customHeight="1">
      <c r="A176" s="47">
        <v>135</v>
      </c>
      <c r="B176" s="69">
        <v>155</v>
      </c>
      <c r="C176" s="25" t="s">
        <v>35</v>
      </c>
      <c r="D176" s="26" t="s">
        <v>172</v>
      </c>
      <c r="E176" s="98" t="s">
        <v>48</v>
      </c>
      <c r="F176" s="99"/>
      <c r="G176" s="32" t="s">
        <v>19</v>
      </c>
      <c r="H176" s="28">
        <f>H177</f>
        <v>681656</v>
      </c>
      <c r="I176" s="28">
        <f>I177</f>
        <v>681669</v>
      </c>
      <c r="J176" s="28">
        <f>J177</f>
        <v>715753</v>
      </c>
    </row>
    <row r="177" spans="1:10" ht="51.75" customHeight="1">
      <c r="A177" s="47"/>
      <c r="B177" s="69">
        <v>156</v>
      </c>
      <c r="C177" s="34" t="s">
        <v>36</v>
      </c>
      <c r="D177" s="26" t="s">
        <v>172</v>
      </c>
      <c r="E177" s="98" t="s">
        <v>48</v>
      </c>
      <c r="F177" s="99"/>
      <c r="G177" s="32" t="s">
        <v>20</v>
      </c>
      <c r="H177" s="28">
        <v>681656</v>
      </c>
      <c r="I177" s="28">
        <v>681669</v>
      </c>
      <c r="J177" s="28">
        <v>715753</v>
      </c>
    </row>
    <row r="178" spans="1:10" ht="28.5" customHeight="1">
      <c r="A178" s="47"/>
      <c r="B178" s="69">
        <v>157</v>
      </c>
      <c r="C178" s="25" t="s">
        <v>50</v>
      </c>
      <c r="D178" s="26" t="s">
        <v>173</v>
      </c>
      <c r="E178" s="98"/>
      <c r="F178" s="99"/>
      <c r="G178" s="32"/>
      <c r="H178" s="28">
        <f>H179+H183</f>
        <v>5385794</v>
      </c>
      <c r="I178" s="28">
        <f>I179+I183</f>
        <v>4302096</v>
      </c>
      <c r="J178" s="28">
        <f>J179+J183</f>
        <v>3725930</v>
      </c>
    </row>
    <row r="179" spans="1:10" ht="15.75" customHeight="1">
      <c r="A179" s="47"/>
      <c r="B179" s="69">
        <v>158</v>
      </c>
      <c r="C179" s="25" t="s">
        <v>45</v>
      </c>
      <c r="D179" s="26" t="s">
        <v>173</v>
      </c>
      <c r="E179" s="98" t="s">
        <v>46</v>
      </c>
      <c r="F179" s="99"/>
      <c r="G179" s="32"/>
      <c r="H179" s="28">
        <f aca="true" t="shared" si="17" ref="H179:J181">H180</f>
        <v>4090383</v>
      </c>
      <c r="I179" s="28">
        <f t="shared" si="17"/>
        <v>3498468</v>
      </c>
      <c r="J179" s="28">
        <f t="shared" si="17"/>
        <v>2906486</v>
      </c>
    </row>
    <row r="180" spans="1:10" ht="26.25" customHeight="1">
      <c r="A180" s="47"/>
      <c r="B180" s="69">
        <v>159</v>
      </c>
      <c r="C180" s="25" t="s">
        <v>47</v>
      </c>
      <c r="D180" s="26" t="s">
        <v>173</v>
      </c>
      <c r="E180" s="98" t="s">
        <v>48</v>
      </c>
      <c r="F180" s="99"/>
      <c r="G180" s="32"/>
      <c r="H180" s="41">
        <f t="shared" si="17"/>
        <v>4090383</v>
      </c>
      <c r="I180" s="41">
        <f t="shared" si="17"/>
        <v>3498468</v>
      </c>
      <c r="J180" s="41">
        <f t="shared" si="17"/>
        <v>2906486</v>
      </c>
    </row>
    <row r="181" spans="1:10" ht="25.5" customHeight="1">
      <c r="A181" s="47"/>
      <c r="B181" s="69">
        <v>160</v>
      </c>
      <c r="C181" s="34" t="s">
        <v>35</v>
      </c>
      <c r="D181" s="26" t="s">
        <v>173</v>
      </c>
      <c r="E181" s="98" t="s">
        <v>48</v>
      </c>
      <c r="F181" s="99"/>
      <c r="G181" s="32" t="s">
        <v>19</v>
      </c>
      <c r="H181" s="41">
        <f t="shared" si="17"/>
        <v>4090383</v>
      </c>
      <c r="I181" s="28">
        <f t="shared" si="17"/>
        <v>3498468</v>
      </c>
      <c r="J181" s="28">
        <f t="shared" si="17"/>
        <v>2906486</v>
      </c>
    </row>
    <row r="182" spans="1:10" ht="36" customHeight="1">
      <c r="A182" s="47">
        <v>140</v>
      </c>
      <c r="B182" s="69">
        <v>161</v>
      </c>
      <c r="C182" s="25" t="s">
        <v>32</v>
      </c>
      <c r="D182" s="26" t="s">
        <v>173</v>
      </c>
      <c r="E182" s="98" t="s">
        <v>48</v>
      </c>
      <c r="F182" s="99"/>
      <c r="G182" s="32" t="s">
        <v>2</v>
      </c>
      <c r="H182" s="41">
        <v>4090383</v>
      </c>
      <c r="I182" s="41">
        <f>4080381-581913</f>
        <v>3498468</v>
      </c>
      <c r="J182" s="41">
        <f>4080381-1173895</f>
        <v>2906486</v>
      </c>
    </row>
    <row r="183" spans="1:10" ht="22.5" customHeight="1">
      <c r="A183" s="47">
        <v>141</v>
      </c>
      <c r="B183" s="69">
        <v>162</v>
      </c>
      <c r="C183" s="25" t="s">
        <v>269</v>
      </c>
      <c r="D183" s="26" t="s">
        <v>173</v>
      </c>
      <c r="E183" s="98" t="s">
        <v>55</v>
      </c>
      <c r="F183" s="99"/>
      <c r="G183" s="32"/>
      <c r="H183" s="41">
        <f aca="true" t="shared" si="18" ref="H183:J185">H184</f>
        <v>1295411</v>
      </c>
      <c r="I183" s="28">
        <f t="shared" si="18"/>
        <v>803628</v>
      </c>
      <c r="J183" s="28">
        <f t="shared" si="18"/>
        <v>819444</v>
      </c>
    </row>
    <row r="184" spans="1:10" ht="33.75" customHeight="1">
      <c r="A184" s="47">
        <v>142</v>
      </c>
      <c r="B184" s="69">
        <v>163</v>
      </c>
      <c r="C184" s="25" t="s">
        <v>56</v>
      </c>
      <c r="D184" s="26" t="s">
        <v>173</v>
      </c>
      <c r="E184" s="98" t="s">
        <v>41</v>
      </c>
      <c r="F184" s="99"/>
      <c r="G184" s="32"/>
      <c r="H184" s="41">
        <f t="shared" si="18"/>
        <v>1295411</v>
      </c>
      <c r="I184" s="28">
        <f t="shared" si="18"/>
        <v>803628</v>
      </c>
      <c r="J184" s="28">
        <f t="shared" si="18"/>
        <v>819444</v>
      </c>
    </row>
    <row r="185" spans="1:10" ht="15">
      <c r="A185" s="47">
        <v>143</v>
      </c>
      <c r="B185" s="69">
        <v>164</v>
      </c>
      <c r="C185" s="34" t="s">
        <v>35</v>
      </c>
      <c r="D185" s="26" t="s">
        <v>173</v>
      </c>
      <c r="E185" s="98" t="s">
        <v>41</v>
      </c>
      <c r="F185" s="99"/>
      <c r="G185" s="32" t="s">
        <v>19</v>
      </c>
      <c r="H185" s="41">
        <f t="shared" si="18"/>
        <v>1295411</v>
      </c>
      <c r="I185" s="28">
        <f t="shared" si="18"/>
        <v>803628</v>
      </c>
      <c r="J185" s="28">
        <f t="shared" si="18"/>
        <v>819444</v>
      </c>
    </row>
    <row r="186" spans="1:10" ht="60">
      <c r="A186" s="47">
        <v>144</v>
      </c>
      <c r="B186" s="69">
        <v>165</v>
      </c>
      <c r="C186" s="25" t="s">
        <v>32</v>
      </c>
      <c r="D186" s="26" t="s">
        <v>173</v>
      </c>
      <c r="E186" s="98" t="s">
        <v>41</v>
      </c>
      <c r="F186" s="99"/>
      <c r="G186" s="32" t="s">
        <v>2</v>
      </c>
      <c r="H186" s="28">
        <f>1298411-3000</f>
        <v>1295411</v>
      </c>
      <c r="I186" s="28">
        <v>803628</v>
      </c>
      <c r="J186" s="40">
        <v>819444</v>
      </c>
    </row>
    <row r="187" spans="1:10" ht="45">
      <c r="A187" s="47">
        <v>145</v>
      </c>
      <c r="B187" s="69">
        <v>166</v>
      </c>
      <c r="C187" s="25" t="s">
        <v>366</v>
      </c>
      <c r="D187" s="26" t="s">
        <v>367</v>
      </c>
      <c r="E187" s="98"/>
      <c r="F187" s="99"/>
      <c r="G187" s="47"/>
      <c r="H187" s="28">
        <f>H188</f>
        <v>12000.28</v>
      </c>
      <c r="I187" s="28">
        <v>0</v>
      </c>
      <c r="J187" s="40">
        <v>0</v>
      </c>
    </row>
    <row r="188" spans="1:10" ht="15">
      <c r="A188" s="47">
        <v>146</v>
      </c>
      <c r="B188" s="69">
        <v>167</v>
      </c>
      <c r="C188" s="25" t="s">
        <v>122</v>
      </c>
      <c r="D188" s="26" t="s">
        <v>367</v>
      </c>
      <c r="E188" s="98" t="s">
        <v>113</v>
      </c>
      <c r="F188" s="99"/>
      <c r="G188" s="47"/>
      <c r="H188" s="28">
        <f>H189</f>
        <v>12000.28</v>
      </c>
      <c r="I188" s="28"/>
      <c r="J188" s="40"/>
    </row>
    <row r="189" spans="1:10" ht="30" customHeight="1">
      <c r="A189" s="47">
        <v>147</v>
      </c>
      <c r="B189" s="69">
        <v>168</v>
      </c>
      <c r="C189" s="61" t="s">
        <v>365</v>
      </c>
      <c r="D189" s="26" t="s">
        <v>367</v>
      </c>
      <c r="E189" s="98" t="s">
        <v>369</v>
      </c>
      <c r="F189" s="99"/>
      <c r="G189" s="32"/>
      <c r="H189" s="28">
        <f>H190</f>
        <v>12000.28</v>
      </c>
      <c r="I189" s="28">
        <v>0</v>
      </c>
      <c r="J189" s="40">
        <v>0</v>
      </c>
    </row>
    <row r="190" spans="1:10" ht="15">
      <c r="A190" s="47">
        <v>148</v>
      </c>
      <c r="B190" s="69">
        <v>169</v>
      </c>
      <c r="C190" s="25" t="s">
        <v>35</v>
      </c>
      <c r="D190" s="26" t="s">
        <v>367</v>
      </c>
      <c r="E190" s="98" t="s">
        <v>369</v>
      </c>
      <c r="F190" s="99"/>
      <c r="G190" s="29" t="s">
        <v>19</v>
      </c>
      <c r="H190" s="28">
        <f>H191</f>
        <v>12000.28</v>
      </c>
      <c r="I190" s="28">
        <v>0</v>
      </c>
      <c r="J190" s="40">
        <v>0</v>
      </c>
    </row>
    <row r="191" spans="1:10" ht="15">
      <c r="A191" s="47">
        <v>149</v>
      </c>
      <c r="B191" s="69">
        <v>170</v>
      </c>
      <c r="C191" s="61" t="s">
        <v>365</v>
      </c>
      <c r="D191" s="26" t="s">
        <v>367</v>
      </c>
      <c r="E191" s="98" t="s">
        <v>369</v>
      </c>
      <c r="F191" s="99"/>
      <c r="G191" s="32" t="s">
        <v>29</v>
      </c>
      <c r="H191" s="28">
        <v>12000.28</v>
      </c>
      <c r="I191" s="28">
        <v>0</v>
      </c>
      <c r="J191" s="40">
        <v>0</v>
      </c>
    </row>
    <row r="192" spans="1:10" ht="45">
      <c r="A192" s="47">
        <v>150</v>
      </c>
      <c r="B192" s="69">
        <v>166</v>
      </c>
      <c r="C192" s="25" t="s">
        <v>54</v>
      </c>
      <c r="D192" s="26" t="s">
        <v>178</v>
      </c>
      <c r="E192" s="98"/>
      <c r="F192" s="99"/>
      <c r="G192" s="47"/>
      <c r="H192" s="41">
        <f aca="true" t="shared" si="19" ref="H192:J193">H193</f>
        <v>30000</v>
      </c>
      <c r="I192" s="28">
        <f t="shared" si="19"/>
        <v>30000</v>
      </c>
      <c r="J192" s="28">
        <f t="shared" si="19"/>
        <v>30000</v>
      </c>
    </row>
    <row r="193" spans="1:10" ht="15">
      <c r="A193" s="47">
        <v>151</v>
      </c>
      <c r="B193" s="69">
        <v>167</v>
      </c>
      <c r="C193" s="25" t="s">
        <v>122</v>
      </c>
      <c r="D193" s="26" t="s">
        <v>178</v>
      </c>
      <c r="E193" s="98" t="s">
        <v>113</v>
      </c>
      <c r="F193" s="99"/>
      <c r="G193" s="47"/>
      <c r="H193" s="41">
        <f t="shared" si="19"/>
        <v>30000</v>
      </c>
      <c r="I193" s="28">
        <f t="shared" si="19"/>
        <v>30000</v>
      </c>
      <c r="J193" s="28">
        <f t="shared" si="19"/>
        <v>30000</v>
      </c>
    </row>
    <row r="194" spans="1:10" ht="15">
      <c r="A194" s="81"/>
      <c r="B194" s="69">
        <v>168</v>
      </c>
      <c r="C194" s="25" t="s">
        <v>220</v>
      </c>
      <c r="D194" s="26" t="s">
        <v>178</v>
      </c>
      <c r="E194" s="98" t="s">
        <v>219</v>
      </c>
      <c r="F194" s="99"/>
      <c r="G194" s="32"/>
      <c r="H194" s="41">
        <f aca="true" t="shared" si="20" ref="H194:J195">H195</f>
        <v>30000</v>
      </c>
      <c r="I194" s="28">
        <f t="shared" si="20"/>
        <v>30000</v>
      </c>
      <c r="J194" s="40">
        <f t="shared" si="20"/>
        <v>30000</v>
      </c>
    </row>
    <row r="195" spans="1:10" ht="15">
      <c r="A195" s="81"/>
      <c r="B195" s="69">
        <v>169</v>
      </c>
      <c r="C195" s="25" t="s">
        <v>35</v>
      </c>
      <c r="D195" s="26" t="s">
        <v>178</v>
      </c>
      <c r="E195" s="98" t="s">
        <v>219</v>
      </c>
      <c r="F195" s="99"/>
      <c r="G195" s="29" t="s">
        <v>19</v>
      </c>
      <c r="H195" s="41">
        <f t="shared" si="20"/>
        <v>30000</v>
      </c>
      <c r="I195" s="28">
        <f t="shared" si="20"/>
        <v>30000</v>
      </c>
      <c r="J195" s="28">
        <f t="shared" si="20"/>
        <v>30000</v>
      </c>
    </row>
    <row r="196" spans="1:10" ht="15">
      <c r="A196" s="81"/>
      <c r="B196" s="69">
        <v>170</v>
      </c>
      <c r="C196" s="25" t="s">
        <v>21</v>
      </c>
      <c r="D196" s="26" t="s">
        <v>178</v>
      </c>
      <c r="E196" s="98" t="s">
        <v>219</v>
      </c>
      <c r="F196" s="99"/>
      <c r="G196" s="32" t="s">
        <v>28</v>
      </c>
      <c r="H196" s="41">
        <v>30000</v>
      </c>
      <c r="I196" s="28">
        <v>30000</v>
      </c>
      <c r="J196" s="40">
        <v>30000</v>
      </c>
    </row>
    <row r="197" spans="2:10" ht="75">
      <c r="B197" s="69">
        <v>171</v>
      </c>
      <c r="C197" s="36" t="s">
        <v>227</v>
      </c>
      <c r="D197" s="26" t="s">
        <v>203</v>
      </c>
      <c r="E197" s="53"/>
      <c r="F197" s="54"/>
      <c r="G197" s="55"/>
      <c r="H197" s="41">
        <f>H201</f>
        <v>22600</v>
      </c>
      <c r="I197" s="28">
        <f>I201</f>
        <v>22600</v>
      </c>
      <c r="J197" s="40">
        <f>J201</f>
        <v>22600</v>
      </c>
    </row>
    <row r="198" spans="2:10" ht="30">
      <c r="B198" s="69">
        <v>172</v>
      </c>
      <c r="C198" s="25" t="s">
        <v>269</v>
      </c>
      <c r="D198" s="26" t="s">
        <v>203</v>
      </c>
      <c r="E198" s="53" t="s">
        <v>55</v>
      </c>
      <c r="F198" s="54"/>
      <c r="G198" s="55"/>
      <c r="H198" s="41">
        <f>H201</f>
        <v>22600</v>
      </c>
      <c r="I198" s="28">
        <f>I201</f>
        <v>22600</v>
      </c>
      <c r="J198" s="40">
        <f>J201</f>
        <v>22600</v>
      </c>
    </row>
    <row r="199" spans="2:10" ht="45">
      <c r="B199" s="69">
        <v>173</v>
      </c>
      <c r="C199" s="36" t="s">
        <v>56</v>
      </c>
      <c r="D199" s="26" t="s">
        <v>203</v>
      </c>
      <c r="E199" s="53" t="s">
        <v>41</v>
      </c>
      <c r="F199" s="54"/>
      <c r="G199" s="55"/>
      <c r="H199" s="41">
        <f>H201</f>
        <v>22600</v>
      </c>
      <c r="I199" s="28">
        <f>I201</f>
        <v>22600</v>
      </c>
      <c r="J199" s="40">
        <f>J201</f>
        <v>22600</v>
      </c>
    </row>
    <row r="200" spans="2:10" ht="15">
      <c r="B200" s="69">
        <v>174</v>
      </c>
      <c r="C200" s="56" t="s">
        <v>35</v>
      </c>
      <c r="D200" s="26" t="s">
        <v>203</v>
      </c>
      <c r="E200" s="53" t="s">
        <v>41</v>
      </c>
      <c r="F200" s="54"/>
      <c r="G200" s="55" t="s">
        <v>19</v>
      </c>
      <c r="H200" s="41">
        <f>H201</f>
        <v>22600</v>
      </c>
      <c r="I200" s="28">
        <f>I201</f>
        <v>22600</v>
      </c>
      <c r="J200" s="40">
        <f>J201</f>
        <v>22600</v>
      </c>
    </row>
    <row r="201" spans="2:10" ht="60">
      <c r="B201" s="69">
        <v>175</v>
      </c>
      <c r="C201" s="36" t="s">
        <v>149</v>
      </c>
      <c r="D201" s="26" t="s">
        <v>203</v>
      </c>
      <c r="E201" s="53" t="s">
        <v>41</v>
      </c>
      <c r="F201" s="54"/>
      <c r="G201" s="55" t="s">
        <v>2</v>
      </c>
      <c r="H201" s="41">
        <v>22600</v>
      </c>
      <c r="I201" s="28">
        <v>22600</v>
      </c>
      <c r="J201" s="40">
        <v>22600</v>
      </c>
    </row>
    <row r="202" spans="2:10" ht="15">
      <c r="B202" s="69">
        <v>176</v>
      </c>
      <c r="C202" s="34" t="s">
        <v>39</v>
      </c>
      <c r="D202" s="57"/>
      <c r="E202" s="134"/>
      <c r="F202" s="135"/>
      <c r="G202" s="47"/>
      <c r="H202" s="41">
        <v>0</v>
      </c>
      <c r="I202" s="28">
        <v>581913</v>
      </c>
      <c r="J202" s="40">
        <v>1173895</v>
      </c>
    </row>
    <row r="203" spans="2:10" ht="15">
      <c r="B203" s="69">
        <v>177</v>
      </c>
      <c r="C203" s="57" t="s">
        <v>108</v>
      </c>
      <c r="D203" s="57"/>
      <c r="E203" s="134"/>
      <c r="F203" s="135"/>
      <c r="G203" s="47"/>
      <c r="H203" s="74">
        <f>H13+H159+H172+H62</f>
        <v>28183775.880000003</v>
      </c>
      <c r="I203" s="74">
        <f>I13+I159+I172+I62+I202</f>
        <v>23299107</v>
      </c>
      <c r="J203" s="74">
        <f>J13+J159+J172+J62+J202</f>
        <v>23500307</v>
      </c>
    </row>
    <row r="204" spans="2:10" ht="15">
      <c r="B204" s="81"/>
      <c r="C204" s="73"/>
      <c r="D204" s="73"/>
      <c r="E204" s="73"/>
      <c r="F204" s="73"/>
      <c r="G204" s="81"/>
      <c r="H204" s="73"/>
      <c r="I204" s="73"/>
      <c r="J204" s="73"/>
    </row>
    <row r="205" spans="2:10" ht="15">
      <c r="B205" s="81"/>
      <c r="C205" s="73"/>
      <c r="D205" s="73"/>
      <c r="E205" s="73"/>
      <c r="F205" s="73"/>
      <c r="G205" s="81"/>
      <c r="H205" s="82"/>
      <c r="I205" s="82"/>
      <c r="J205" s="82"/>
    </row>
    <row r="206" spans="2:10" ht="15">
      <c r="B206" s="81"/>
      <c r="C206" s="73"/>
      <c r="D206" s="73"/>
      <c r="E206" s="73"/>
      <c r="F206" s="73"/>
      <c r="G206" s="81"/>
      <c r="H206" s="82"/>
      <c r="I206" s="73"/>
      <c r="J206" s="73"/>
    </row>
  </sheetData>
  <sheetProtection/>
  <mergeCells count="136">
    <mergeCell ref="C118:C119"/>
    <mergeCell ref="E52:F52"/>
    <mergeCell ref="E53:F53"/>
    <mergeCell ref="E54:F54"/>
    <mergeCell ref="E194:F194"/>
    <mergeCell ref="E195:F195"/>
    <mergeCell ref="E166:F166"/>
    <mergeCell ref="E171:F171"/>
    <mergeCell ref="E172:F172"/>
    <mergeCell ref="E173:F173"/>
    <mergeCell ref="E175:F175"/>
    <mergeCell ref="E176:F176"/>
    <mergeCell ref="E177:F177"/>
    <mergeCell ref="E178:F178"/>
    <mergeCell ref="E202:F202"/>
    <mergeCell ref="E179:F179"/>
    <mergeCell ref="E180:F180"/>
    <mergeCell ref="E187:F187"/>
    <mergeCell ref="E188:F188"/>
    <mergeCell ref="E203:F203"/>
    <mergeCell ref="E192:F192"/>
    <mergeCell ref="E193:F193"/>
    <mergeCell ref="E181:F181"/>
    <mergeCell ref="E182:F182"/>
    <mergeCell ref="E183:F183"/>
    <mergeCell ref="E184:F184"/>
    <mergeCell ref="E185:F185"/>
    <mergeCell ref="E186:F186"/>
    <mergeCell ref="E196:F196"/>
    <mergeCell ref="C155:C156"/>
    <mergeCell ref="E159:F159"/>
    <mergeCell ref="E174:F174"/>
    <mergeCell ref="E167:F167"/>
    <mergeCell ref="E168:F168"/>
    <mergeCell ref="E169:F169"/>
    <mergeCell ref="E170:F170"/>
    <mergeCell ref="E160:F160"/>
    <mergeCell ref="E161:F161"/>
    <mergeCell ref="E162:F162"/>
    <mergeCell ref="E165:F165"/>
    <mergeCell ref="E148:F148"/>
    <mergeCell ref="E149:F149"/>
    <mergeCell ref="E150:F150"/>
    <mergeCell ref="E151:F151"/>
    <mergeCell ref="E163:F163"/>
    <mergeCell ref="E164:F164"/>
    <mergeCell ref="E142:F142"/>
    <mergeCell ref="E143:F143"/>
    <mergeCell ref="E144:F144"/>
    <mergeCell ref="E145:F145"/>
    <mergeCell ref="E146:F146"/>
    <mergeCell ref="E147:F147"/>
    <mergeCell ref="E131:F131"/>
    <mergeCell ref="E132:F132"/>
    <mergeCell ref="E133:F133"/>
    <mergeCell ref="E134:F134"/>
    <mergeCell ref="E135:F135"/>
    <mergeCell ref="E141:F141"/>
    <mergeCell ref="G112:G113"/>
    <mergeCell ref="H112:H113"/>
    <mergeCell ref="I112:I113"/>
    <mergeCell ref="J112:J113"/>
    <mergeCell ref="E114:F114"/>
    <mergeCell ref="E115:F115"/>
    <mergeCell ref="E110:F110"/>
    <mergeCell ref="E111:F111"/>
    <mergeCell ref="A102:A103"/>
    <mergeCell ref="C112:C113"/>
    <mergeCell ref="D112:D113"/>
    <mergeCell ref="E112:F113"/>
    <mergeCell ref="E104:F104"/>
    <mergeCell ref="E105:F105"/>
    <mergeCell ref="G106:G107"/>
    <mergeCell ref="H106:H107"/>
    <mergeCell ref="I106:I107"/>
    <mergeCell ref="J106:J107"/>
    <mergeCell ref="E108:F108"/>
    <mergeCell ref="E109:F109"/>
    <mergeCell ref="A96:A97"/>
    <mergeCell ref="C106:C107"/>
    <mergeCell ref="D106:D107"/>
    <mergeCell ref="E106:F107"/>
    <mergeCell ref="E50:F50"/>
    <mergeCell ref="E51:F51"/>
    <mergeCell ref="E60:F60"/>
    <mergeCell ref="E61:F61"/>
    <mergeCell ref="E72:F72"/>
    <mergeCell ref="E103:F103"/>
    <mergeCell ref="E69:F69"/>
    <mergeCell ref="E70:F70"/>
    <mergeCell ref="E59:F59"/>
    <mergeCell ref="E68:F68"/>
    <mergeCell ref="E32:F32"/>
    <mergeCell ref="E33:F33"/>
    <mergeCell ref="E34:F34"/>
    <mergeCell ref="E57:F57"/>
    <mergeCell ref="E58:F58"/>
    <mergeCell ref="E40:F40"/>
    <mergeCell ref="E41:F41"/>
    <mergeCell ref="E42:F42"/>
    <mergeCell ref="E43:F43"/>
    <mergeCell ref="E44:F44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A1:L1"/>
    <mergeCell ref="H2:J6"/>
    <mergeCell ref="A7:J7"/>
    <mergeCell ref="A8:J8"/>
    <mergeCell ref="A9:J9"/>
    <mergeCell ref="E12:F12"/>
    <mergeCell ref="E13:F13"/>
    <mergeCell ref="E14:F14"/>
    <mergeCell ref="E15:F15"/>
    <mergeCell ref="E16:F16"/>
    <mergeCell ref="E17:F17"/>
    <mergeCell ref="E18:F18"/>
    <mergeCell ref="E19:F19"/>
    <mergeCell ref="E189:F189"/>
    <mergeCell ref="E190:F190"/>
    <mergeCell ref="E191:F191"/>
    <mergeCell ref="C123:C124"/>
    <mergeCell ref="E35:F35"/>
    <mergeCell ref="E36:F36"/>
    <mergeCell ref="E37:F37"/>
    <mergeCell ref="E38:F38"/>
    <mergeCell ref="E39:F39"/>
  </mergeCells>
  <printOptions/>
  <pageMargins left="0.7480314960629921" right="0" top="0.984251968503937" bottom="0.1968503937007874" header="0.31496062992125984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3</cp:lastModifiedBy>
  <cp:lastPrinted>2017-03-14T09:57:57Z</cp:lastPrinted>
  <dcterms:created xsi:type="dcterms:W3CDTF">2007-10-12T08:23:45Z</dcterms:created>
  <dcterms:modified xsi:type="dcterms:W3CDTF">2017-03-17T01:16:42Z</dcterms:modified>
  <cp:category/>
  <cp:version/>
  <cp:contentType/>
  <cp:contentStatus/>
</cp:coreProperties>
</file>